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atc.gov\dfs\PTSdata\RDA\1RDA Asset Liq-DDRs\Reports to be posted on ATC web site\Asset Liquidation\"/>
    </mc:Choice>
  </mc:AlternateContent>
  <xr:revisionPtr revIDLastSave="0" documentId="13_ncr:1_{C6AE495B-01F0-41F6-A244-B0153A5A09A3}" xr6:coauthVersionLast="47" xr6:coauthVersionMax="47" xr10:uidLastSave="{00000000-0000-0000-0000-000000000000}"/>
  <bookViews>
    <workbookView xWindow="1050" yWindow="-120" windowWidth="27870" windowHeight="16440" tabRatio="601" xr2:uid="{00000000-000D-0000-FFFF-FFFF00000000}"/>
  </bookViews>
  <sheets>
    <sheet name="Prop Sales ATE 2016-17" sheetId="3" r:id="rId1"/>
  </sheets>
  <externalReferences>
    <externalReference r:id="rId2"/>
  </externalReferences>
  <definedNames>
    <definedName name="_xlnm.Print_Area" localSheetId="0">'Prop Sales ATE 2016-17'!$C$1:$AD$187</definedName>
    <definedName name="_xlnm.Print_Titles" localSheetId="0">'Prop Sales ATE 2016-17'!$C:$C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70" i="3" l="1"/>
  <c r="V99" i="3"/>
  <c r="D25" i="3" l="1"/>
  <c r="Y6" i="3"/>
  <c r="Z36" i="3"/>
  <c r="AA99" i="3"/>
  <c r="F38" i="3"/>
  <c r="R38" i="3"/>
  <c r="I6" i="3"/>
  <c r="J36" i="3"/>
  <c r="D27" i="3"/>
  <c r="D32" i="3"/>
  <c r="O99" i="3"/>
  <c r="R36" i="3"/>
  <c r="Q6" i="3"/>
  <c r="J6" i="3"/>
  <c r="R6" i="3"/>
  <c r="Z6" i="3"/>
  <c r="K36" i="3"/>
  <c r="S36" i="3"/>
  <c r="AA36" i="3"/>
  <c r="D33" i="3"/>
  <c r="G38" i="3"/>
  <c r="T38" i="3"/>
  <c r="P99" i="3"/>
  <c r="AC99" i="3"/>
  <c r="K6" i="3"/>
  <c r="L36" i="3"/>
  <c r="D28" i="3"/>
  <c r="H38" i="3"/>
  <c r="V38" i="3"/>
  <c r="E99" i="3"/>
  <c r="D39" i="3"/>
  <c r="Q99" i="3"/>
  <c r="S6" i="3"/>
  <c r="T6" i="3"/>
  <c r="E36" i="3"/>
  <c r="D10" i="3"/>
  <c r="AC36" i="3"/>
  <c r="D14" i="3"/>
  <c r="D18" i="3"/>
  <c r="D20" i="3"/>
  <c r="D22" i="3"/>
  <c r="D24" i="3"/>
  <c r="D29" i="3"/>
  <c r="D34" i="3"/>
  <c r="J38" i="3"/>
  <c r="W38" i="3"/>
  <c r="G99" i="3"/>
  <c r="S99" i="3"/>
  <c r="D69" i="3"/>
  <c r="T36" i="3"/>
  <c r="AB6" i="3"/>
  <c r="M36" i="3"/>
  <c r="D12" i="3"/>
  <c r="D16" i="3"/>
  <c r="E6" i="3"/>
  <c r="D5" i="3"/>
  <c r="M6" i="3"/>
  <c r="U6" i="3"/>
  <c r="AC6" i="3"/>
  <c r="F36" i="3"/>
  <c r="N36" i="3"/>
  <c r="V36" i="3"/>
  <c r="AD36" i="3"/>
  <c r="D23" i="3"/>
  <c r="D35" i="3"/>
  <c r="L38" i="3"/>
  <c r="X38" i="3"/>
  <c r="H99" i="3"/>
  <c r="U99" i="3"/>
  <c r="D40" i="3"/>
  <c r="D42" i="3"/>
  <c r="AA6" i="3"/>
  <c r="AB36" i="3"/>
  <c r="L6" i="3"/>
  <c r="U36" i="3"/>
  <c r="F6" i="3"/>
  <c r="N6" i="3"/>
  <c r="V6" i="3"/>
  <c r="AD6" i="3"/>
  <c r="G36" i="3"/>
  <c r="O36" i="3"/>
  <c r="W36" i="3"/>
  <c r="D26" i="3"/>
  <c r="D30" i="3"/>
  <c r="N38" i="3"/>
  <c r="Z38" i="3"/>
  <c r="I99" i="3"/>
  <c r="W99" i="3"/>
  <c r="D41" i="3"/>
  <c r="O6" i="3"/>
  <c r="P36" i="3"/>
  <c r="D31" i="3"/>
  <c r="O38" i="3"/>
  <c r="AB38" i="3"/>
  <c r="K99" i="3"/>
  <c r="X99" i="3"/>
  <c r="G6" i="3"/>
  <c r="W6" i="3"/>
  <c r="H36" i="3"/>
  <c r="X36" i="3"/>
  <c r="H6" i="3"/>
  <c r="P6" i="3"/>
  <c r="X6" i="3"/>
  <c r="I36" i="3"/>
  <c r="Q36" i="3"/>
  <c r="Y36" i="3"/>
  <c r="D11" i="3"/>
  <c r="D13" i="3"/>
  <c r="D15" i="3"/>
  <c r="D17" i="3"/>
  <c r="D19" i="3"/>
  <c r="D21" i="3"/>
  <c r="P38" i="3"/>
  <c r="AD38" i="3"/>
  <c r="M99" i="3"/>
  <c r="Y99" i="3"/>
  <c r="D44" i="3"/>
  <c r="D46" i="3"/>
  <c r="D48" i="3"/>
  <c r="D50" i="3"/>
  <c r="D52" i="3"/>
  <c r="D54" i="3"/>
  <c r="D56" i="3"/>
  <c r="D58" i="3"/>
  <c r="D60" i="3"/>
  <c r="D62" i="3"/>
  <c r="D87" i="3"/>
  <c r="L127" i="3"/>
  <c r="D105" i="3"/>
  <c r="AB169" i="3"/>
  <c r="I38" i="3"/>
  <c r="Q38" i="3"/>
  <c r="Y38" i="3"/>
  <c r="J99" i="3"/>
  <c r="R99" i="3"/>
  <c r="Z99" i="3"/>
  <c r="Y127" i="3"/>
  <c r="D111" i="3"/>
  <c r="K38" i="3"/>
  <c r="S38" i="3"/>
  <c r="AA38" i="3"/>
  <c r="L99" i="3"/>
  <c r="T99" i="3"/>
  <c r="AB99" i="3"/>
  <c r="D63" i="3"/>
  <c r="D64" i="3"/>
  <c r="D43" i="3"/>
  <c r="D45" i="3"/>
  <c r="D47" i="3"/>
  <c r="D49" i="3"/>
  <c r="D51" i="3"/>
  <c r="D53" i="3"/>
  <c r="D55" i="3"/>
  <c r="D57" i="3"/>
  <c r="D59" i="3"/>
  <c r="D61" i="3"/>
  <c r="D65" i="3"/>
  <c r="D66" i="3"/>
  <c r="D37" i="3"/>
  <c r="E38" i="3"/>
  <c r="M38" i="3"/>
  <c r="U38" i="3"/>
  <c r="AC38" i="3"/>
  <c r="F99" i="3"/>
  <c r="N99" i="3"/>
  <c r="AD99" i="3"/>
  <c r="D67" i="3"/>
  <c r="D71" i="3"/>
  <c r="D73" i="3"/>
  <c r="D75" i="3"/>
  <c r="D77" i="3"/>
  <c r="D79" i="3"/>
  <c r="D81" i="3"/>
  <c r="D83" i="3"/>
  <c r="D97" i="3"/>
  <c r="J127" i="3"/>
  <c r="X127" i="3"/>
  <c r="D113" i="3"/>
  <c r="D130" i="3"/>
  <c r="P140" i="3"/>
  <c r="D93" i="3"/>
  <c r="M127" i="3"/>
  <c r="Z127" i="3"/>
  <c r="D102" i="3"/>
  <c r="P127" i="3"/>
  <c r="AB127" i="3"/>
  <c r="D68" i="3"/>
  <c r="D70" i="3"/>
  <c r="D72" i="3"/>
  <c r="D74" i="3"/>
  <c r="D76" i="3"/>
  <c r="D78" i="3"/>
  <c r="D80" i="3"/>
  <c r="D82" i="3"/>
  <c r="D84" i="3"/>
  <c r="D89" i="3"/>
  <c r="Q127" i="3"/>
  <c r="AC127" i="3"/>
  <c r="D103" i="3"/>
  <c r="D106" i="3"/>
  <c r="D95" i="3"/>
  <c r="E127" i="3"/>
  <c r="D100" i="3"/>
  <c r="R127" i="3"/>
  <c r="T134" i="3"/>
  <c r="D138" i="3"/>
  <c r="D85" i="3"/>
  <c r="H127" i="3"/>
  <c r="T127" i="3"/>
  <c r="D107" i="3"/>
  <c r="D91" i="3"/>
  <c r="I127" i="3"/>
  <c r="U127" i="3"/>
  <c r="D101" i="3"/>
  <c r="D104" i="3"/>
  <c r="D117" i="3"/>
  <c r="K127" i="3"/>
  <c r="S127" i="3"/>
  <c r="AA127" i="3"/>
  <c r="S134" i="3"/>
  <c r="N140" i="3"/>
  <c r="J169" i="3"/>
  <c r="D119" i="3"/>
  <c r="AC134" i="3"/>
  <c r="Y140" i="3"/>
  <c r="D86" i="3"/>
  <c r="D88" i="3"/>
  <c r="D90" i="3"/>
  <c r="D92" i="3"/>
  <c r="D94" i="3"/>
  <c r="D96" i="3"/>
  <c r="D98" i="3"/>
  <c r="F127" i="3"/>
  <c r="N127" i="3"/>
  <c r="V127" i="3"/>
  <c r="AD127" i="3"/>
  <c r="D109" i="3"/>
  <c r="Z140" i="3"/>
  <c r="G127" i="3"/>
  <c r="O127" i="3"/>
  <c r="W127" i="3"/>
  <c r="D115" i="3"/>
  <c r="H134" i="3"/>
  <c r="I134" i="3"/>
  <c r="E140" i="3"/>
  <c r="D135" i="3"/>
  <c r="D139" i="3"/>
  <c r="AA169" i="3"/>
  <c r="D159" i="3"/>
  <c r="D108" i="3"/>
  <c r="D110" i="3"/>
  <c r="D112" i="3"/>
  <c r="D114" i="3"/>
  <c r="D116" i="3"/>
  <c r="D118" i="3"/>
  <c r="D120" i="3"/>
  <c r="D122" i="3"/>
  <c r="D124" i="3"/>
  <c r="D126" i="3"/>
  <c r="K134" i="3"/>
  <c r="U134" i="3"/>
  <c r="D132" i="3"/>
  <c r="F140" i="3"/>
  <c r="Q140" i="3"/>
  <c r="AB140" i="3"/>
  <c r="K169" i="3"/>
  <c r="L134" i="3"/>
  <c r="W134" i="3"/>
  <c r="D129" i="3"/>
  <c r="H140" i="3"/>
  <c r="R140" i="3"/>
  <c r="AC140" i="3"/>
  <c r="L169" i="3"/>
  <c r="M134" i="3"/>
  <c r="X134" i="3"/>
  <c r="I140" i="3"/>
  <c r="T140" i="3"/>
  <c r="AD140" i="3"/>
  <c r="R169" i="3"/>
  <c r="K182" i="3"/>
  <c r="O134" i="3"/>
  <c r="Y134" i="3"/>
  <c r="D131" i="3"/>
  <c r="J140" i="3"/>
  <c r="U140" i="3"/>
  <c r="D137" i="3"/>
  <c r="S169" i="3"/>
  <c r="D161" i="3"/>
  <c r="D121" i="3"/>
  <c r="D123" i="3"/>
  <c r="D125" i="3"/>
  <c r="D128" i="3"/>
  <c r="E134" i="3"/>
  <c r="P134" i="3"/>
  <c r="AA134" i="3"/>
  <c r="L140" i="3"/>
  <c r="V140" i="3"/>
  <c r="T169" i="3"/>
  <c r="D164" i="3"/>
  <c r="G134" i="3"/>
  <c r="Q134" i="3"/>
  <c r="AB134" i="3"/>
  <c r="D133" i="3"/>
  <c r="M140" i="3"/>
  <c r="X140" i="3"/>
  <c r="D136" i="3"/>
  <c r="Z169" i="3"/>
  <c r="J134" i="3"/>
  <c r="R134" i="3"/>
  <c r="Z134" i="3"/>
  <c r="G140" i="3"/>
  <c r="O140" i="3"/>
  <c r="W140" i="3"/>
  <c r="E169" i="3"/>
  <c r="D142" i="3"/>
  <c r="M169" i="3"/>
  <c r="U169" i="3"/>
  <c r="AC169" i="3"/>
  <c r="D144" i="3"/>
  <c r="D146" i="3"/>
  <c r="D148" i="3"/>
  <c r="D150" i="3"/>
  <c r="D152" i="3"/>
  <c r="D158" i="3"/>
  <c r="D166" i="3"/>
  <c r="S182" i="3"/>
  <c r="F169" i="3"/>
  <c r="N169" i="3"/>
  <c r="V169" i="3"/>
  <c r="AD169" i="3"/>
  <c r="D155" i="3"/>
  <c r="D168" i="3"/>
  <c r="F176" i="3"/>
  <c r="AA182" i="3"/>
  <c r="G169" i="3"/>
  <c r="O169" i="3"/>
  <c r="W169" i="3"/>
  <c r="D160" i="3"/>
  <c r="N176" i="3"/>
  <c r="H169" i="3"/>
  <c r="P169" i="3"/>
  <c r="X169" i="3"/>
  <c r="D157" i="3"/>
  <c r="V176" i="3"/>
  <c r="F134" i="3"/>
  <c r="N134" i="3"/>
  <c r="V134" i="3"/>
  <c r="AD134" i="3"/>
  <c r="K140" i="3"/>
  <c r="S140" i="3"/>
  <c r="AA140" i="3"/>
  <c r="I169" i="3"/>
  <c r="Q169" i="3"/>
  <c r="Y169" i="3"/>
  <c r="D143" i="3"/>
  <c r="D145" i="3"/>
  <c r="D147" i="3"/>
  <c r="D149" i="3"/>
  <c r="D151" i="3"/>
  <c r="D153" i="3"/>
  <c r="D154" i="3"/>
  <c r="AD176" i="3"/>
  <c r="D156" i="3"/>
  <c r="D162" i="3"/>
  <c r="G176" i="3"/>
  <c r="O176" i="3"/>
  <c r="W176" i="3"/>
  <c r="L182" i="3"/>
  <c r="T182" i="3"/>
  <c r="AB182" i="3"/>
  <c r="H176" i="3"/>
  <c r="P176" i="3"/>
  <c r="X176" i="3"/>
  <c r="E182" i="3"/>
  <c r="D177" i="3"/>
  <c r="M182" i="3"/>
  <c r="U182" i="3"/>
  <c r="AC182" i="3"/>
  <c r="D179" i="3"/>
  <c r="D181" i="3"/>
  <c r="I176" i="3"/>
  <c r="Q176" i="3"/>
  <c r="Y176" i="3"/>
  <c r="D171" i="3"/>
  <c r="D173" i="3"/>
  <c r="D175" i="3"/>
  <c r="F182" i="3"/>
  <c r="N182" i="3"/>
  <c r="V182" i="3"/>
  <c r="AD182" i="3"/>
  <c r="D163" i="3"/>
  <c r="D165" i="3"/>
  <c r="D167" i="3"/>
  <c r="J176" i="3"/>
  <c r="R176" i="3"/>
  <c r="Z176" i="3"/>
  <c r="G182" i="3"/>
  <c r="O182" i="3"/>
  <c r="W182" i="3"/>
  <c r="K176" i="3"/>
  <c r="S176" i="3"/>
  <c r="AA176" i="3"/>
  <c r="H182" i="3"/>
  <c r="P182" i="3"/>
  <c r="X182" i="3"/>
  <c r="L176" i="3"/>
  <c r="T176" i="3"/>
  <c r="AB176" i="3"/>
  <c r="I182" i="3"/>
  <c r="Q182" i="3"/>
  <c r="Y182" i="3"/>
  <c r="D178" i="3"/>
  <c r="D180" i="3"/>
  <c r="E176" i="3"/>
  <c r="D170" i="3"/>
  <c r="M176" i="3"/>
  <c r="U176" i="3"/>
  <c r="AC176" i="3"/>
  <c r="D172" i="3"/>
  <c r="D174" i="3"/>
  <c r="J182" i="3"/>
  <c r="R182" i="3"/>
  <c r="Z182" i="3"/>
  <c r="M141" i="3" l="1"/>
  <c r="U141" i="3"/>
  <c r="U183" i="3" s="1"/>
  <c r="D38" i="3"/>
  <c r="K141" i="3"/>
  <c r="K183" i="3" s="1"/>
  <c r="V141" i="3"/>
  <c r="V183" i="3" s="1"/>
  <c r="J141" i="3"/>
  <c r="J183" i="3" s="1"/>
  <c r="AB141" i="3"/>
  <c r="AB184" i="3" s="1"/>
  <c r="T141" i="3"/>
  <c r="T184" i="3" s="1"/>
  <c r="AD141" i="3"/>
  <c r="AD183" i="3" s="1"/>
  <c r="Q141" i="3"/>
  <c r="Q183" i="3" s="1"/>
  <c r="I141" i="3"/>
  <c r="I183" i="3" s="1"/>
  <c r="O141" i="3"/>
  <c r="O184" i="3" s="1"/>
  <c r="R141" i="3"/>
  <c r="R183" i="3" s="1"/>
  <c r="Z141" i="3"/>
  <c r="Z184" i="3" s="1"/>
  <c r="P141" i="3"/>
  <c r="P184" i="3" s="1"/>
  <c r="H141" i="3"/>
  <c r="H183" i="3" s="1"/>
  <c r="F141" i="3"/>
  <c r="F183" i="3" s="1"/>
  <c r="AC141" i="3"/>
  <c r="AC184" i="3" s="1"/>
  <c r="Y141" i="3"/>
  <c r="Y184" i="3" s="1"/>
  <c r="N141" i="3"/>
  <c r="N183" i="3" s="1"/>
  <c r="S141" i="3"/>
  <c r="S184" i="3" s="1"/>
  <c r="L141" i="3"/>
  <c r="L184" i="3" s="1"/>
  <c r="W141" i="3"/>
  <c r="W184" i="3" s="1"/>
  <c r="E141" i="3"/>
  <c r="E184" i="3" s="1"/>
  <c r="X141" i="3"/>
  <c r="X183" i="3" s="1"/>
  <c r="G141" i="3"/>
  <c r="G183" i="3" s="1"/>
  <c r="AA141" i="3"/>
  <c r="AA184" i="3" s="1"/>
  <c r="M184" i="3"/>
  <c r="D6" i="3"/>
  <c r="D99" i="3"/>
  <c r="D169" i="3"/>
  <c r="D127" i="3"/>
  <c r="D134" i="3"/>
  <c r="M183" i="3"/>
  <c r="D36" i="3"/>
  <c r="D176" i="3"/>
  <c r="D182" i="3"/>
  <c r="D140" i="3"/>
  <c r="Q184" i="3" l="1"/>
  <c r="U184" i="3"/>
  <c r="I184" i="3"/>
  <c r="K184" i="3"/>
  <c r="K185" i="3" s="1"/>
  <c r="AD184" i="3"/>
  <c r="AD185" i="3" s="1"/>
  <c r="I185" i="3"/>
  <c r="G184" i="3"/>
  <c r="G185" i="3" s="1"/>
  <c r="AC183" i="3"/>
  <c r="AC185" i="3" s="1"/>
  <c r="R184" i="3"/>
  <c r="R185" i="3" s="1"/>
  <c r="M185" i="3"/>
  <c r="Q185" i="3"/>
  <c r="U185" i="3"/>
  <c r="H184" i="3"/>
  <c r="H185" i="3" s="1"/>
  <c r="T183" i="3"/>
  <c r="T185" i="3" s="1"/>
  <c r="V184" i="3"/>
  <c r="V185" i="3" s="1"/>
  <c r="J184" i="3"/>
  <c r="J185" i="3" s="1"/>
  <c r="AB183" i="3"/>
  <c r="AB185" i="3" s="1"/>
  <c r="L183" i="3"/>
  <c r="L185" i="3" s="1"/>
  <c r="Y183" i="3"/>
  <c r="Y185" i="3" s="1"/>
  <c r="W183" i="3"/>
  <c r="W185" i="3" s="1"/>
  <c r="P183" i="3"/>
  <c r="P185" i="3" s="1"/>
  <c r="F184" i="3"/>
  <c r="F185" i="3" s="1"/>
  <c r="O183" i="3"/>
  <c r="O185" i="3" s="1"/>
  <c r="Z183" i="3"/>
  <c r="Z185" i="3" s="1"/>
  <c r="X184" i="3"/>
  <c r="X185" i="3" s="1"/>
  <c r="S183" i="3"/>
  <c r="S185" i="3" s="1"/>
  <c r="E183" i="3"/>
  <c r="E185" i="3" s="1"/>
  <c r="N184" i="3"/>
  <c r="N185" i="3" s="1"/>
  <c r="D141" i="3"/>
  <c r="AA183" i="3"/>
  <c r="AA185" i="3" s="1"/>
  <c r="D184" i="3" l="1"/>
  <c r="D183" i="3"/>
  <c r="D185" i="3" l="1"/>
</calcChain>
</file>

<file path=xl/sharedStrings.xml><?xml version="1.0" encoding="utf-8"?>
<sst xmlns="http://schemas.openxmlformats.org/spreadsheetml/2006/main" count="553" uniqueCount="323">
  <si>
    <t>Barstow</t>
  </si>
  <si>
    <t>Rancho Cucamonga</t>
  </si>
  <si>
    <t>Rialto</t>
  </si>
  <si>
    <r>
      <t xml:space="preserve">County : </t>
    </r>
    <r>
      <rPr>
        <sz val="11"/>
        <rFont val="Arial"/>
        <family val="2"/>
      </rPr>
      <t>San Bernardino</t>
    </r>
  </si>
  <si>
    <t xml:space="preserve">Title of Former RDA: </t>
  </si>
  <si>
    <t>Countywide Totals</t>
  </si>
  <si>
    <t>Adelanto</t>
  </si>
  <si>
    <t>Apple Valley</t>
  </si>
  <si>
    <t>Big Bear Lake</t>
  </si>
  <si>
    <t>Chino</t>
  </si>
  <si>
    <t>Colton</t>
  </si>
  <si>
    <t>Fontana</t>
  </si>
  <si>
    <t>Grand Terrace</t>
  </si>
  <si>
    <t>Hesperia</t>
  </si>
  <si>
    <t>Highland</t>
  </si>
  <si>
    <t>IVDA</t>
  </si>
  <si>
    <t>Loma Linda</t>
  </si>
  <si>
    <t>Montclair</t>
  </si>
  <si>
    <t>Needles</t>
  </si>
  <si>
    <t>Ontario</t>
  </si>
  <si>
    <t>Redlands</t>
  </si>
  <si>
    <t>City of Sn Bndo</t>
  </si>
  <si>
    <t>County of Sn Bndo</t>
  </si>
  <si>
    <t>29 Palms</t>
  </si>
  <si>
    <t>Upland</t>
  </si>
  <si>
    <t>Victorville</t>
  </si>
  <si>
    <t>VVEDA</t>
  </si>
  <si>
    <t>Yucaipa</t>
  </si>
  <si>
    <t>Yucca Valley</t>
  </si>
  <si>
    <t>Sale of Property Remittances:</t>
  </si>
  <si>
    <t>Total Revenue Received from the Sale of Former RDA Property</t>
  </si>
  <si>
    <t>Total Remittances</t>
  </si>
  <si>
    <t>Distribution of Remittances from Property Sales:</t>
  </si>
  <si>
    <t>Type</t>
  </si>
  <si>
    <t>ATE Code</t>
  </si>
  <si>
    <t>ATE Name</t>
  </si>
  <si>
    <t>City</t>
  </si>
  <si>
    <t>CC02-GA01</t>
  </si>
  <si>
    <t>CC03-GA01</t>
  </si>
  <si>
    <t>CC04-GA01</t>
  </si>
  <si>
    <t>CC04-GA02</t>
  </si>
  <si>
    <t>CC06-GA01</t>
  </si>
  <si>
    <t>CC08-GA01</t>
  </si>
  <si>
    <t>CC10-GA01</t>
  </si>
  <si>
    <t>CC12-GA01</t>
  </si>
  <si>
    <t>CC12-GA02</t>
  </si>
  <si>
    <t>CC14-GA01</t>
  </si>
  <si>
    <t>CC15-GA01</t>
  </si>
  <si>
    <t>CC16-GA01</t>
  </si>
  <si>
    <t>CC17-GA01</t>
  </si>
  <si>
    <t>CC18-GA01</t>
  </si>
  <si>
    <t>CC20-GA01</t>
  </si>
  <si>
    <t>CC22-GA01</t>
  </si>
  <si>
    <t>CC24-GA01</t>
  </si>
  <si>
    <t>CC26-GA01</t>
  </si>
  <si>
    <t>CC28-GA01</t>
  </si>
  <si>
    <t>CC30-GA01</t>
  </si>
  <si>
    <t>CC31-GA01</t>
  </si>
  <si>
    <t>CC32-GA01</t>
  </si>
  <si>
    <t>CC33-GA01</t>
  </si>
  <si>
    <t>CC34-GA01</t>
  </si>
  <si>
    <t>CC35-GA01</t>
  </si>
  <si>
    <t>CC38-GA01</t>
  </si>
  <si>
    <t>City Total</t>
  </si>
  <si>
    <t>Cities</t>
  </si>
  <si>
    <t>County</t>
  </si>
  <si>
    <t>AB01-GA01</t>
  </si>
  <si>
    <t>County Total</t>
  </si>
  <si>
    <t>Counties</t>
  </si>
  <si>
    <t>Special Dist</t>
  </si>
  <si>
    <t>BF01-GA01</t>
  </si>
  <si>
    <t>BF02-GA01</t>
  </si>
  <si>
    <t>BF03-GA01</t>
  </si>
  <si>
    <t>BF04-GA01</t>
  </si>
  <si>
    <t>BF05-GA01</t>
  </si>
  <si>
    <t>BF06-GA01</t>
  </si>
  <si>
    <t>BF07-GA01</t>
  </si>
  <si>
    <t>BF08-GA01</t>
  </si>
  <si>
    <t>BL01-GA01</t>
  </si>
  <si>
    <t>CS06-GA01</t>
  </si>
  <si>
    <t>CS12-GA01</t>
  </si>
  <si>
    <t>CS17-GA01</t>
  </si>
  <si>
    <t>CS18-GA01</t>
  </si>
  <si>
    <t>CS24-GA01</t>
  </si>
  <si>
    <t>CS33-GA01</t>
  </si>
  <si>
    <t>CS33-GA02</t>
  </si>
  <si>
    <t>CS37-GI01</t>
  </si>
  <si>
    <t>UD25-GA01</t>
  </si>
  <si>
    <t>UD27-GA01</t>
  </si>
  <si>
    <t>UD44-GA01</t>
  </si>
  <si>
    <t>UD47-GA01</t>
  </si>
  <si>
    <t>UD50-GA01</t>
  </si>
  <si>
    <t>UD54-GA01</t>
  </si>
  <si>
    <t>UD98-GA01</t>
  </si>
  <si>
    <t>UF01-GA01</t>
  </si>
  <si>
    <t>UF01-GA02</t>
  </si>
  <si>
    <t>UF01-GA03</t>
  </si>
  <si>
    <t>UF01-GA04</t>
  </si>
  <si>
    <t>UF01-GA05</t>
  </si>
  <si>
    <t>UP07-GA01</t>
  </si>
  <si>
    <t>UP09-GA01</t>
  </si>
  <si>
    <t>VB01-GA01</t>
  </si>
  <si>
    <t>VB03-GA01</t>
  </si>
  <si>
    <t>VF02-GA01</t>
  </si>
  <si>
    <t>VP02-GA01</t>
  </si>
  <si>
    <t>WA01-GA01</t>
  </si>
  <si>
    <t>WC08-GI01</t>
  </si>
  <si>
    <t>WF01-GA01</t>
  </si>
  <si>
    <t>WF07-GA02</t>
  </si>
  <si>
    <t>WF07-GA03</t>
  </si>
  <si>
    <t>WH01-GA01</t>
  </si>
  <si>
    <t>WH02-GA01</t>
  </si>
  <si>
    <t>WH04-GA01</t>
  </si>
  <si>
    <t>WR01-GL01</t>
  </si>
  <si>
    <t>WR03-GL01</t>
  </si>
  <si>
    <t>WR04-GL01</t>
  </si>
  <si>
    <t>WT01-GL01</t>
  </si>
  <si>
    <t>WT09-GL01</t>
  </si>
  <si>
    <t>WU06-GA01</t>
  </si>
  <si>
    <t>WU08-GA01</t>
  </si>
  <si>
    <t>WU08-GA03</t>
  </si>
  <si>
    <t>WU08-GA05</t>
  </si>
  <si>
    <t>WU23-GA01</t>
  </si>
  <si>
    <t>WW15-GA01</t>
  </si>
  <si>
    <t>WW21-GA01</t>
  </si>
  <si>
    <t>WW28-GA01</t>
  </si>
  <si>
    <t>WW29-GA01</t>
  </si>
  <si>
    <t>WW29-GA02</t>
  </si>
  <si>
    <t>WY10-GA01</t>
  </si>
  <si>
    <t>WY20-GI01</t>
  </si>
  <si>
    <t>Special Dist Total</t>
  </si>
  <si>
    <t>Special Districts</t>
  </si>
  <si>
    <t>K-12</t>
  </si>
  <si>
    <t>SE02-GA01</t>
  </si>
  <si>
    <t>SE04-GA01</t>
  </si>
  <si>
    <t>SE14-GA01</t>
  </si>
  <si>
    <t>SE22-GA01</t>
  </si>
  <si>
    <t>SE24-GA01</t>
  </si>
  <si>
    <t>SE40-GA01</t>
  </si>
  <si>
    <t>SE44-GA01</t>
  </si>
  <si>
    <t>SE46-GA01</t>
  </si>
  <si>
    <t>SE64-GA01</t>
  </si>
  <si>
    <t>SH16-GA01</t>
  </si>
  <si>
    <t>SH66-GA01</t>
  </si>
  <si>
    <t>SU06-GA01</t>
  </si>
  <si>
    <t>SU10-GA01</t>
  </si>
  <si>
    <t>SU12-GA01</t>
  </si>
  <si>
    <t>SU18-GA01</t>
  </si>
  <si>
    <t>SU20-GA01</t>
  </si>
  <si>
    <t>SU26-GA01</t>
  </si>
  <si>
    <t>SU32-GA01</t>
  </si>
  <si>
    <t>SU36-GA01</t>
  </si>
  <si>
    <t>SU42-GA01</t>
  </si>
  <si>
    <t>SU48-GA01</t>
  </si>
  <si>
    <t>SU50-GA01</t>
  </si>
  <si>
    <t>SU52-GA01</t>
  </si>
  <si>
    <t>SU54-GA01</t>
  </si>
  <si>
    <t>SU58-GA01</t>
  </si>
  <si>
    <t>SU62-GA01</t>
  </si>
  <si>
    <t>SU68-GA01</t>
  </si>
  <si>
    <t>K-12 Total</t>
  </si>
  <si>
    <t>K-12 Schools</t>
  </si>
  <si>
    <t>Comm Coll</t>
  </si>
  <si>
    <t>SC10-GA01</t>
  </si>
  <si>
    <t>SC16-GA01</t>
  </si>
  <si>
    <t>SC18-GA01</t>
  </si>
  <si>
    <t>SC54-GA01</t>
  </si>
  <si>
    <t>SC66-GA01</t>
  </si>
  <si>
    <t>TC88-GA01</t>
  </si>
  <si>
    <t>Comm Coll Total</t>
  </si>
  <si>
    <t xml:space="preserve">Community Colleges  </t>
  </si>
  <si>
    <t>COE</t>
  </si>
  <si>
    <t>BS01-GA01</t>
  </si>
  <si>
    <t>BS01-GA02</t>
  </si>
  <si>
    <t>BS01-GA03</t>
  </si>
  <si>
    <t>BS01-GA04</t>
  </si>
  <si>
    <t>BS01-GA05</t>
  </si>
  <si>
    <t>COE Total</t>
  </si>
  <si>
    <t xml:space="preserve">County Office of Education  </t>
  </si>
  <si>
    <t>Total ERAF (Please break out the ERAF amounts into the following categories if this information is readily available):</t>
  </si>
  <si>
    <t>ERAF K-12</t>
  </si>
  <si>
    <t>ERAF K-12 Total</t>
  </si>
  <si>
    <t>ERAF - K-12</t>
  </si>
  <si>
    <t>ERAF Comm Coll</t>
  </si>
  <si>
    <t>ERAF Comm Coll Total</t>
  </si>
  <si>
    <t>ERAF - Community Colleges</t>
  </si>
  <si>
    <t>ERAF COE</t>
  </si>
  <si>
    <t>ERAF COE Total</t>
  </si>
  <si>
    <t>ERAF - County Offices of Education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</si>
  <si>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</si>
  <si>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</si>
  <si>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</si>
  <si>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Property Name or Other Comments (Optional):</t>
  </si>
  <si>
    <t>0136-111-26 sold 4/5/2017, remitted $40,000
0280-131-23 sold 4/27/2017, sold for $122,473.30, remitted 114,550.95 net of fees</t>
  </si>
  <si>
    <r>
      <rPr>
        <b/>
        <sz val="12"/>
        <rFont val="Arial"/>
        <family val="2"/>
      </rPr>
      <t>Remittances Received from the Sale of Former Redevelopment Agency Property Paid to Affected Taxing Entities
Payments for FY2016-17 (July 1, 2016 - June 30, 2017)</t>
    </r>
    <r>
      <rPr>
        <sz val="10"/>
        <rFont val="Arial"/>
        <family val="2"/>
      </rPr>
      <t xml:space="preserve">
(Report all Values in Whole Dollars)</t>
    </r>
  </si>
  <si>
    <t>CITY OF ADELANTO</t>
  </si>
  <si>
    <t>TOWN OF APPLE VALLEY</t>
  </si>
  <si>
    <t>CITY OF BARSTOW</t>
  </si>
  <si>
    <t>CITY OF BARSTOW-BARSTOW PARK - GTL</t>
  </si>
  <si>
    <t>CITY OF BIG BEAR LAKE</t>
  </si>
  <si>
    <t>CITY OF CHINO</t>
  </si>
  <si>
    <t>CITY OF COLTON</t>
  </si>
  <si>
    <t>CITY OF FONTANA</t>
  </si>
  <si>
    <t>CITY OF FONTANA VEHICLE PKG</t>
  </si>
  <si>
    <t>CITY OF GRAND TERRACE</t>
  </si>
  <si>
    <t>CITY OF HIGHLAND</t>
  </si>
  <si>
    <t>CITY OF LOMA LINDA</t>
  </si>
  <si>
    <t>CITY OF HESPERIA</t>
  </si>
  <si>
    <t>CITY OF MONTCLAIR</t>
  </si>
  <si>
    <t>CITY OF NEEDLES</t>
  </si>
  <si>
    <t>CITY OF ONTARIO</t>
  </si>
  <si>
    <t>CITY OF RANCHO CUCAMONGA</t>
  </si>
  <si>
    <t>CITY OF REDLANDS</t>
  </si>
  <si>
    <t>CITY OF RIALTO</t>
  </si>
  <si>
    <t>CITY OF SAN BERNARDINO</t>
  </si>
  <si>
    <t>CITY OF TWENTYNINE PALMS</t>
  </si>
  <si>
    <t>CITY OF UPLAND</t>
  </si>
  <si>
    <t>CITY OF TWENTYNINE PALMS (SEE CC31)</t>
  </si>
  <si>
    <t>CITY OF VICTORVILLE</t>
  </si>
  <si>
    <t>CITY OF YUCAIPA</t>
  </si>
  <si>
    <t>TOWN OF YUCCA VALLEY</t>
  </si>
  <si>
    <t>COUNTY GENERAL FUND</t>
  </si>
  <si>
    <t>FLOOD CONTROL ZONE 1</t>
  </si>
  <si>
    <t>FLOOD CONTROL ZONE 2</t>
  </si>
  <si>
    <t>FLOOD CONTROL ZONE 3</t>
  </si>
  <si>
    <t>FLOOD CONTROL ZONE 4</t>
  </si>
  <si>
    <t>FLOOD CONTROL ZONE 5</t>
  </si>
  <si>
    <t>FLOOD CONTROL ZONE 6</t>
  </si>
  <si>
    <t>FLOOD CONTROL ADMIN 1 &amp; 2</t>
  </si>
  <si>
    <t>FLOOD CONTROL ADMIN 3-6</t>
  </si>
  <si>
    <t>COUNTY FREE LIBRARY</t>
  </si>
  <si>
    <t>BIG BEAR LAKE FIRE DISTRICT</t>
  </si>
  <si>
    <t>FONTANA FIRE PROTECTION DISTRICT</t>
  </si>
  <si>
    <t>HESPERIA FIRE PROTECTION DISTRICT</t>
  </si>
  <si>
    <t>HESPERIA WATER DISTRICT</t>
  </si>
  <si>
    <t>RANCHO CUCAMONGA FIRE DISTRICT</t>
  </si>
  <si>
    <t>VICTORVILLE WATER DISTRICT IMP DIST 1</t>
  </si>
  <si>
    <t>VICTORVILLE WATER DISTRICT IMP DIST 2</t>
  </si>
  <si>
    <t>VICTORVILLE STREET LIGHT DISTRICT L &amp; I</t>
  </si>
  <si>
    <t>CSA 40 - ELEPHANT MOUNTAIN</t>
  </si>
  <si>
    <t>CSA 42 - ORO GRANDE</t>
  </si>
  <si>
    <t>CSA 60 - VICTORVILLE</t>
  </si>
  <si>
    <t>CSA 64 - SPRING VLY LAKE</t>
  </si>
  <si>
    <t>CSA 70</t>
  </si>
  <si>
    <t>CSA 70 ZONE D-1 - LAKE ARROWHEAD</t>
  </si>
  <si>
    <t>CSA SL-1</t>
  </si>
  <si>
    <t>SAN BDNO CNTY FIRE PROTECT DISTRICT-VALLEY SERVICE AREA</t>
  </si>
  <si>
    <t>SAN BDNO CNTY FIRE PROTECT DISTRICT-MOUNTAIN SERVICE AREA</t>
  </si>
  <si>
    <t>SAN BDNO CNTY FIRE PROTECT DISTRICT-NORTH DESERT SERVICE AREA</t>
  </si>
  <si>
    <t>SAN BDNO CNTY FIRE PROTECT DISTRICT-SOUTH DESERT SERVICE AREA</t>
  </si>
  <si>
    <t>SAN BDNO CNTY FIRE PROTECT DISTRICT-SBCFPD-ADMIN</t>
  </si>
  <si>
    <t>BIG BEAR VALLEY PARK &amp; REC DIST</t>
  </si>
  <si>
    <t>BLOOMINGTON PARK &amp; REC DISTRICT</t>
  </si>
  <si>
    <t>BARSTOW CEMETERY DISTRICT</t>
  </si>
  <si>
    <t>29 PALMS CEMETERY DISTRICT</t>
  </si>
  <si>
    <t>BARSTOW FIRE PROTECTION DISTRICT</t>
  </si>
  <si>
    <t>HESPERIA PARK DISTRICT</t>
  </si>
  <si>
    <t>BIG BEAR CITY AIRPORT DISTRICT</t>
  </si>
  <si>
    <t>LAKE ARROWHEAD CSD L &amp; I</t>
  </si>
  <si>
    <t>APPLE VALLEY FIRE PROTECTION DIST</t>
  </si>
  <si>
    <t>CHINO VALLEY INDEPENDENT FIRE DIST INCORPORATED ARE</t>
  </si>
  <si>
    <t>CHINO VALLEY INDEPENDENT FIRE DIST CHINO AREA</t>
  </si>
  <si>
    <t>BEAR VALLEY COMM HOSP DISTRICT</t>
  </si>
  <si>
    <t>HI-DESERT MEMORIAL HOSPITAL DIS</t>
  </si>
  <si>
    <t>SAN BERNARDINO MTS COMM HOSP DIST</t>
  </si>
  <si>
    <t>RIVERSIDE CORONA RCD L O</t>
  </si>
  <si>
    <t>MOJAVE DESERT RESOURCE CONS DIST L O</t>
  </si>
  <si>
    <t>INLAND EMPIRE JT RESOURCE CONS DIST L O</t>
  </si>
  <si>
    <t>SAN BDNO VALLEY WATER CONS DIST - L O</t>
  </si>
  <si>
    <t>CHINO BASIN WTR CONSERVATION DIST L O</t>
  </si>
  <si>
    <t>BIG BEAR MUNICIPAL WATER DIST</t>
  </si>
  <si>
    <t>INLAND EMPIRE UTILITIES AGENCY ORIGINAL</t>
  </si>
  <si>
    <t>INLAND EMPIRE UTILITIES AGENCY MID-VLY</t>
  </si>
  <si>
    <t>INLAND EMPIRE UTILITIES AGENCY IMP C</t>
  </si>
  <si>
    <t>SAN BERNARDINO VALLEY MUNI WATER</t>
  </si>
  <si>
    <t>HI-DESERT CO WATER DISTRICT</t>
  </si>
  <si>
    <t>MONTE VISTA CO WTR DISTRICT</t>
  </si>
  <si>
    <t>WEST VALLEY WATER DISTRICT</t>
  </si>
  <si>
    <t>YUCAIPA VALLEY WATER DISTRICT</t>
  </si>
  <si>
    <t>YUCAIPA VALLEY WATER DISTRICT IMP DIST A</t>
  </si>
  <si>
    <t>CRESTLINE-LAKE ARROWHEAD WTR AGENCY</t>
  </si>
  <si>
    <t>MOJAVE WATER AGENCY L &amp; I</t>
  </si>
  <si>
    <t>ADELANTO ELEMENTARY SCHOOL DISTRICT</t>
  </si>
  <si>
    <t>ALTA LOMA ELEMENTARY SCHOOL DIST</t>
  </si>
  <si>
    <t>CENTRAL ELEMENTARY SCHOOL DISTRICT</t>
  </si>
  <si>
    <t>CUCAMONGA ELEMENTARY SCHOOL DIST</t>
  </si>
  <si>
    <t>ETIWANDA ELEMENTARY SCHOOL DISTRICT</t>
  </si>
  <si>
    <t>MOUNTAIN VIEW ELEMENTARY SCH DIST</t>
  </si>
  <si>
    <t>ONTARIO-MONTCLAIR ELEM SCH DIST</t>
  </si>
  <si>
    <t>ORO GRANDE ELEMENTARY SCHOOL DIST</t>
  </si>
  <si>
    <t>VICTOR ELEMENTARY SCHOOL DISTRICT</t>
  </si>
  <si>
    <t>CHAFFEY JOINT UNION HIGH SCH DIST</t>
  </si>
  <si>
    <t>VICTOR VALLEY UNION HIGH SCH DIST</t>
  </si>
  <si>
    <t>APPLE VALLEY UNIFIED SCHOOL DIST</t>
  </si>
  <si>
    <t>BARSTOW UNIFIED SCHOOL DISTRICT</t>
  </si>
  <si>
    <t>BEAR VALLEY UNIFIED SCHOOL DISTRICT</t>
  </si>
  <si>
    <t>CHINO VALLEY UNIFIED SCHOOL DIST</t>
  </si>
  <si>
    <t>COLTON JOINT UNIFIED SCHOOL DIST</t>
  </si>
  <si>
    <t>FONTANA UNIFIED SCHOOL DISTRICT</t>
  </si>
  <si>
    <t>HESPERIA UNIFIED SCHOOL DISTRICT</t>
  </si>
  <si>
    <t>MORONGO UNIFIED SCHOOL DISTRICT</t>
  </si>
  <si>
    <t>NEEDLES UNIFIED SCHOOL DISTRICT</t>
  </si>
  <si>
    <t>REDLANDS UNIFIED SCHOOL DISTRICT</t>
  </si>
  <si>
    <t>RIALTO UNIFIED SCHOOL DISTRICT</t>
  </si>
  <si>
    <t>RIM OF THE WORLD UNIFIED SCH DIST</t>
  </si>
  <si>
    <t>SAN BERNARDINO CITY UNIFIED SCH DIS</t>
  </si>
  <si>
    <t>SNOWLINE JOINT UNIFIED SCHOOL DIST</t>
  </si>
  <si>
    <t>UPLAND UNIFIED</t>
  </si>
  <si>
    <t>YUCAIPA-CALIMESA JOINT UNIFIED</t>
  </si>
  <si>
    <t>BARSTOW COMMUNITY COLLEGE</t>
  </si>
  <si>
    <t>CHAFFEY COMMUNITY COLLEGE</t>
  </si>
  <si>
    <t>COPPER MOUNTAIN COMM COLL DISTRICT</t>
  </si>
  <si>
    <t>SAN BERNARDINO COMMUNITY COLLEGE</t>
  </si>
  <si>
    <t>VICTOR VALLEY COMMUNITY COLLEGE</t>
  </si>
  <si>
    <t>PALO VERDE COMMUNITY COLLEGE</t>
  </si>
  <si>
    <t>SUPERINTENDENT OF SCHOOLS - COUNTY WIDE</t>
  </si>
  <si>
    <t>SUPERINTENDENT OF SCHOOLS - R O P</t>
  </si>
  <si>
    <t>SUPERINTENDENT OF SCHOOLS - PHYS HAND</t>
  </si>
  <si>
    <t>SUPERINTENDENT OF SCHOOLS - MENT RET</t>
  </si>
  <si>
    <t>SUPERINTENDENT OF SCHOOLS - DEV CENTER</t>
  </si>
  <si>
    <t>0427-062-40-0000 and 0427-062-41-0000 sold 6/27/2016 for $814,500 gross, remitted $165,170.37 22% owner interest and net fees</t>
  </si>
  <si>
    <t>0235-052-11-0000 and 0235-052-12-0000 sold for $100,000, remitted $99,570 net of fees</t>
  </si>
  <si>
    <t>0240-191-23, 25, 28, 29-0000 sold 7/20/2016 for $1,411,195, remitted $1,405,642.30 net of fees
0240-221-02,03,26 sold Jan 2017, remitted $1,200,163.70 net of fees
0240-251-29 lease Nov 2016, remitted $35,600
0133-171-20 sold Jan 2017, remitted $23,045 net of fees
correction to prior year amount remitted on 6-14-16 for 0240-201-60 ($6,208.35)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</si>
</sst>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/>
    <xf numFmtId="0" fontId="6" fillId="0" borderId="0" xfId="0" applyFont="1" applyFill="1" applyAlignment="1"/>
    <xf numFmtId="41" fontId="6" fillId="0" borderId="0" xfId="0" applyNumberFormat="1" applyFont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left" indent="2"/>
    </xf>
    <xf numFmtId="41" fontId="6" fillId="0" borderId="0" xfId="0" applyNumberFormat="1" applyFont="1" applyFill="1" applyAlignment="1">
      <alignment horizontal="left" indent="2"/>
    </xf>
    <xf numFmtId="41" fontId="3" fillId="0" borderId="0" xfId="0" applyNumberFormat="1" applyFont="1" applyFill="1" applyAlignment="1">
      <alignment horizontal="left" indent="2"/>
    </xf>
    <xf numFmtId="0" fontId="6" fillId="0" borderId="0" xfId="0" applyFont="1"/>
    <xf numFmtId="41" fontId="6" fillId="2" borderId="1" xfId="0" applyNumberFormat="1" applyFont="1" applyFill="1" applyBorder="1" applyAlignment="1">
      <alignment horizontal="left" indent="2"/>
    </xf>
    <xf numFmtId="41" fontId="6" fillId="2" borderId="1" xfId="0" applyNumberFormat="1" applyFont="1" applyFill="1" applyBorder="1" applyAlignment="1"/>
    <xf numFmtId="41" fontId="6" fillId="0" borderId="0" xfId="0" applyNumberFormat="1" applyFont="1" applyFill="1" applyAlignment="1"/>
    <xf numFmtId="0" fontId="6" fillId="0" borderId="0" xfId="0" applyFont="1" applyFill="1" applyAlignment="1">
      <alignment wrapText="1"/>
    </xf>
    <xf numFmtId="0" fontId="7" fillId="0" borderId="0" xfId="0" applyFont="1" applyAlignment="1"/>
    <xf numFmtId="0" fontId="8" fillId="0" borderId="0" xfId="0" applyFont="1" applyAlignment="1"/>
    <xf numFmtId="43" fontId="3" fillId="0" borderId="0" xfId="1" applyFont="1" applyFill="1" applyAlignment="1">
      <alignment wrapText="1"/>
    </xf>
    <xf numFmtId="0" fontId="3" fillId="0" borderId="0" xfId="0" applyFont="1" applyAlignment="1">
      <alignment horizontal="left" indent="2"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>
      <alignment horizontal="left" indent="4"/>
    </xf>
    <xf numFmtId="41" fontId="4" fillId="3" borderId="1" xfId="1" applyNumberFormat="1" applyFont="1" applyFill="1" applyBorder="1" applyAlignment="1"/>
    <xf numFmtId="0" fontId="3" fillId="0" borderId="0" xfId="0" applyFont="1" applyFill="1" applyAlignment="1">
      <alignment wrapText="1"/>
    </xf>
    <xf numFmtId="41" fontId="2" fillId="4" borderId="0" xfId="1" applyNumberFormat="1" applyFont="1" applyFill="1" applyBorder="1" applyAlignment="1"/>
    <xf numFmtId="0" fontId="3" fillId="0" borderId="0" xfId="0" applyFont="1" applyFill="1" applyBorder="1" applyAlignment="1">
      <alignment wrapText="1"/>
    </xf>
    <xf numFmtId="164" fontId="2" fillId="4" borderId="2" xfId="1" applyNumberFormat="1" applyFont="1" applyFill="1" applyBorder="1" applyAlignment="1"/>
    <xf numFmtId="0" fontId="3" fillId="0" borderId="0" xfId="0" applyFont="1" applyFill="1" applyBorder="1" applyAlignment="1"/>
    <xf numFmtId="41" fontId="4" fillId="0" borderId="0" xfId="1" applyNumberFormat="1" applyFont="1" applyFill="1" applyBorder="1" applyAlignment="1"/>
    <xf numFmtId="41" fontId="2" fillId="0" borderId="0" xfId="1" applyNumberFormat="1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4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Fill="1" applyBorder="1" applyAlignment="1"/>
    <xf numFmtId="41" fontId="4" fillId="0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4" fillId="0" borderId="0" xfId="0" applyNumberFormat="1" applyFont="1" applyBorder="1" applyAlignment="1"/>
    <xf numFmtId="41" fontId="2" fillId="0" borderId="0" xfId="0" applyNumberFormat="1" applyFont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DA/1RDA%20Asset%20Liq-DDRs/Asset%20Liquidation/FY%202016-17/Property%20Sales%20Reporting%20-%206-30-2017%20-%20ATE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p Sales DOF 2016-17"/>
      <sheetName val="Prop Sales ATE 2016-17"/>
      <sheetName val="OOH -8147 ALL as of 6-30-17"/>
      <sheetName val="16-17 PI867 DTL "/>
      <sheetName val="$6,208.35 Variance Detail"/>
      <sheetName val="Prop Sales ATE"/>
    </sheetNames>
    <sheetDataSet>
      <sheetData sheetId="0" refreshError="1"/>
      <sheetData sheetId="1">
        <row r="142">
          <cell r="B142" t="str">
            <v>SE02-GA01</v>
          </cell>
          <cell r="C142" t="str">
            <v>ADELANTO ELEMENTARY SCHOOL DISTRICT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B143" t="str">
            <v>SE04-GA01</v>
          </cell>
          <cell r="C143" t="str">
            <v>ALTA LOMA ELEMENTARY SCHOOL DIST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B144" t="str">
            <v>SE14-GA01</v>
          </cell>
          <cell r="C144" t="str">
            <v>CENTRAL ELEMENTARY SCHOOL DISTRICT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B145" t="str">
            <v>SE22-GA01</v>
          </cell>
          <cell r="C145" t="str">
            <v>CUCAMONGA ELEMENTARY SCHOOL DIST</v>
          </cell>
          <cell r="D145">
            <v>2440.7199999999998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B146" t="str">
            <v>SE24-GA01</v>
          </cell>
          <cell r="C146" t="str">
            <v>ETIWANDA ELEMENTARY SCHOOL DISTRICT</v>
          </cell>
          <cell r="D146">
            <v>1403.54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B147" t="str">
            <v>SE40-GA01</v>
          </cell>
          <cell r="C147" t="str">
            <v>MOUNTAIN VIEW ELEMENTARY SCH DIST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B148" t="str">
            <v>SE44-GA01</v>
          </cell>
          <cell r="C148" t="str">
            <v>ONTARIO-MONTCLAIR ELEM SCH DIST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B149" t="str">
            <v>SE46-GA01</v>
          </cell>
          <cell r="C149" t="str">
            <v>ORO GRANDE ELEMENTARY SCHOOL DIST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B150" t="str">
            <v>SE64-GA01</v>
          </cell>
          <cell r="C150" t="str">
            <v>VICTOR ELEMENTARY SCHOOL DISTRICT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B151" t="str">
            <v>SH16-GA01</v>
          </cell>
          <cell r="C151" t="str">
            <v>CHAFFEY JOINT UNION HIGH SCH DIST</v>
          </cell>
          <cell r="D151">
            <v>3310.68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B152" t="str">
            <v>SH66-GA01</v>
          </cell>
          <cell r="C152" t="str">
            <v>VICTOR VALLEY UNION HIGH SCH DIST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B153" t="str">
            <v>SU06-GA01</v>
          </cell>
          <cell r="C153" t="str">
            <v>APPLE VALLEY UNIFIED SCHOOL DIST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B154" t="str">
            <v>SU10-GA01</v>
          </cell>
          <cell r="C154" t="str">
            <v>BARSTOW UNIFIED SCHOOL DISTRICT</v>
          </cell>
          <cell r="D154">
            <v>21319.040000000001</v>
          </cell>
          <cell r="E154">
            <v>0</v>
          </cell>
          <cell r="F154">
            <v>0</v>
          </cell>
          <cell r="G154">
            <v>21319.040000000001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B155" t="str">
            <v>SU12-GA01</v>
          </cell>
          <cell r="C155" t="str">
            <v>BEAR VALLEY UNIFIED SCHOOL DISTRICT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B156" t="str">
            <v>SU18-GA01</v>
          </cell>
          <cell r="C156" t="str">
            <v>CHINO VALLEY UNIFIED SCHOOL DIST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B157" t="str">
            <v>SU20-GA01</v>
          </cell>
          <cell r="C157" t="str">
            <v>COLTON JOINT UNIFIED SCHOOL DIST</v>
          </cell>
          <cell r="D157">
            <v>142587.35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138086.87</v>
          </cell>
        </row>
        <row r="158">
          <cell r="B158" t="str">
            <v>SU26-GA01</v>
          </cell>
          <cell r="C158" t="str">
            <v>FONTANA UNIFIED SCHOOL DISTRICT</v>
          </cell>
          <cell r="D158">
            <v>48504.840000000004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38015.4</v>
          </cell>
        </row>
        <row r="159">
          <cell r="B159" t="str">
            <v>SU32-GA01</v>
          </cell>
          <cell r="C159" t="str">
            <v>HESPERIA UNIFIED SCHOOL DISTRICT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</row>
        <row r="160">
          <cell r="B160" t="str">
            <v>SU36-GA01</v>
          </cell>
          <cell r="C160" t="str">
            <v>MORONGO UNIFIED SCHOOL DISTRICT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B161" t="str">
            <v>SU42-GA01</v>
          </cell>
          <cell r="C161" t="str">
            <v>NEEDLES UNIFIED SCHOOL DISTRICT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</row>
        <row r="162">
          <cell r="B162" t="str">
            <v>SU48-GA01</v>
          </cell>
          <cell r="C162" t="str">
            <v>REDLANDS UNIFIED SCHOOL DISTRICT</v>
          </cell>
          <cell r="D162">
            <v>3579.48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B163" t="str">
            <v>SU50-GA01</v>
          </cell>
          <cell r="C163" t="str">
            <v>RIALTO UNIFIED SCHOOL DISTRICT</v>
          </cell>
          <cell r="D163">
            <v>340420.88000000006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340206.69000000006</v>
          </cell>
        </row>
        <row r="164">
          <cell r="B164" t="str">
            <v>SU52-GA01</v>
          </cell>
          <cell r="C164" t="str">
            <v>RIM OF THE WORLD UNIFIED SCH DIST</v>
          </cell>
          <cell r="D164">
            <v>718.78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 t="str">
            <v>SU54-GA01</v>
          </cell>
          <cell r="C165" t="str">
            <v>SAN BERNARDINO CITY UNIFIED SCH DIS</v>
          </cell>
          <cell r="D165">
            <v>21185.75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B166" t="str">
            <v>SU58-GA01</v>
          </cell>
          <cell r="C166" t="str">
            <v>SNOWLINE JOINT UNIFIED SCHOOL DIST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67">
          <cell r="B167" t="str">
            <v>SU62-GA01</v>
          </cell>
          <cell r="C167" t="str">
            <v>UPLAND UNIFIED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B168" t="str">
            <v>SU68-GA01</v>
          </cell>
          <cell r="C168" t="str">
            <v>YUCAIPA-CALIMESA JOINT UNIFIED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C169" t="str">
            <v>ERAF - K-12</v>
          </cell>
          <cell r="D169">
            <v>585471.06000000006</v>
          </cell>
          <cell r="E169">
            <v>0</v>
          </cell>
          <cell r="F169">
            <v>0</v>
          </cell>
          <cell r="G169">
            <v>21319.040000000001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516308.96000000008</v>
          </cell>
        </row>
        <row r="170">
          <cell r="B170" t="str">
            <v>SC10-GA01</v>
          </cell>
          <cell r="C170" t="str">
            <v>BARSTOW COMMUNITY COLLEGE</v>
          </cell>
          <cell r="D170">
            <v>6313.36</v>
          </cell>
          <cell r="E170">
            <v>0</v>
          </cell>
          <cell r="F170">
            <v>0</v>
          </cell>
          <cell r="G170">
            <v>6313.36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B171" t="str">
            <v>SC16-GA01</v>
          </cell>
          <cell r="C171" t="str">
            <v>CHAFFEY COMMUNITY COLLEGE</v>
          </cell>
          <cell r="D171">
            <v>8460.27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5919.32</v>
          </cell>
        </row>
        <row r="172">
          <cell r="B172" t="str">
            <v>SC18-GA01</v>
          </cell>
          <cell r="C172" t="str">
            <v>COPPER MOUNTAIN COMM COLL DISTRICT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B173" t="str">
            <v>SC54-GA01</v>
          </cell>
          <cell r="C173" t="str">
            <v>SAN BERNARDINO COMMUNITY COLLEGE</v>
          </cell>
          <cell r="D173">
            <v>82184.560000000012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77585.820000000007</v>
          </cell>
        </row>
        <row r="174">
          <cell r="B174" t="str">
            <v>SC66-GA01</v>
          </cell>
          <cell r="C174" t="str">
            <v>VICTOR VALLEY COMMUNITY COLLEGE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</row>
        <row r="175">
          <cell r="B175" t="str">
            <v>TC88-GA01</v>
          </cell>
          <cell r="C175" t="str">
            <v>PALO VERDE COMMUNITY COLLEGE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</row>
        <row r="176">
          <cell r="C176" t="str">
            <v>ERAF - Community Colleges</v>
          </cell>
          <cell r="D176">
            <v>96958.190000000017</v>
          </cell>
          <cell r="E176">
            <v>0</v>
          </cell>
          <cell r="F176">
            <v>0</v>
          </cell>
          <cell r="G176">
            <v>6313.36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83505.140000000014</v>
          </cell>
        </row>
        <row r="177">
          <cell r="B177" t="str">
            <v>BS01-GA01</v>
          </cell>
          <cell r="C177" t="str">
            <v>SUPERINTENDENT OF SCHOOLS - COUNTY WIDE</v>
          </cell>
          <cell r="D177">
            <v>9400.94</v>
          </cell>
          <cell r="E177">
            <v>0</v>
          </cell>
          <cell r="F177">
            <v>0</v>
          </cell>
          <cell r="G177">
            <v>372.98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8277.5300000000007</v>
          </cell>
        </row>
        <row r="178">
          <cell r="B178" t="str">
            <v>BS01-GA02</v>
          </cell>
          <cell r="C178" t="str">
            <v>SUPERINTENDENT OF SCHOOLS - R O P</v>
          </cell>
          <cell r="D178">
            <v>1181.08</v>
          </cell>
          <cell r="E178">
            <v>0</v>
          </cell>
          <cell r="F178">
            <v>0</v>
          </cell>
          <cell r="G178">
            <v>63.99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1029.75</v>
          </cell>
        </row>
        <row r="179">
          <cell r="B179" t="str">
            <v>BS01-GA03</v>
          </cell>
          <cell r="C179" t="str">
            <v>SUPERINTENDENT OF SCHOOLS - PHYS HAND</v>
          </cell>
          <cell r="D179">
            <v>3581.01</v>
          </cell>
          <cell r="E179">
            <v>0</v>
          </cell>
          <cell r="F179">
            <v>0</v>
          </cell>
          <cell r="G179">
            <v>146.97999999999999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3255.94</v>
          </cell>
        </row>
        <row r="180">
          <cell r="B180" t="str">
            <v>BS01-GA04</v>
          </cell>
          <cell r="C180" t="str">
            <v>SUPERINTENDENT OF SCHOOLS - MENT RET</v>
          </cell>
          <cell r="D180">
            <v>1998.0300000000002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1896.9800000000002</v>
          </cell>
        </row>
        <row r="181">
          <cell r="B181" t="str">
            <v>BS01-GA05</v>
          </cell>
          <cell r="C181" t="str">
            <v>SUPERINTENDENT OF SCHOOLS - DEV CENTER</v>
          </cell>
          <cell r="D181">
            <v>846.57</v>
          </cell>
          <cell r="E181">
            <v>0</v>
          </cell>
          <cell r="F181">
            <v>0</v>
          </cell>
          <cell r="G181">
            <v>38.53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781.13000000000011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D211"/>
  <sheetViews>
    <sheetView tabSelected="1" topLeftCell="B1" zoomScaleNormal="100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F28" sqref="F28"/>
    </sheetView>
  </sheetViews>
  <sheetFormatPr defaultRowHeight="14.25" outlineLevelRow="2" x14ac:dyDescent="0.2"/>
  <cols>
    <col min="1" max="1" width="19" style="1" hidden="1" customWidth="1"/>
    <col min="2" max="2" width="10.42578125" style="1" bestFit="1" customWidth="1"/>
    <col min="3" max="3" width="82" style="2" customWidth="1"/>
    <col min="4" max="4" width="25.85546875" style="39" customWidth="1"/>
    <col min="5" max="8" width="21.42578125" style="40" customWidth="1"/>
    <col min="9" max="30" width="21.42578125" style="1" customWidth="1"/>
    <col min="31" max="16384" width="9.140625" style="1"/>
  </cols>
  <sheetData>
    <row r="1" spans="1:30" ht="55.5" customHeight="1" x14ac:dyDescent="0.2">
      <c r="C1" s="41"/>
      <c r="D1" s="42" t="s">
        <v>194</v>
      </c>
      <c r="E1" s="42"/>
      <c r="F1" s="42"/>
      <c r="G1" s="42"/>
      <c r="H1" s="42"/>
      <c r="I1" s="42"/>
      <c r="J1" s="42"/>
      <c r="K1" s="42"/>
      <c r="L1" s="42"/>
    </row>
    <row r="2" spans="1:30" ht="19.5" customHeight="1" x14ac:dyDescent="0.25">
      <c r="C2" s="3" t="s">
        <v>3</v>
      </c>
      <c r="D2" s="3"/>
      <c r="E2" s="3"/>
      <c r="F2" s="3"/>
      <c r="G2" s="3"/>
      <c r="H2" s="3"/>
    </row>
    <row r="3" spans="1:30" ht="36.75" customHeight="1" x14ac:dyDescent="0.25">
      <c r="C3" s="3" t="s">
        <v>4</v>
      </c>
      <c r="D3" s="4" t="s">
        <v>5</v>
      </c>
      <c r="E3" s="5" t="s">
        <v>6</v>
      </c>
      <c r="F3" s="5" t="s">
        <v>7</v>
      </c>
      <c r="G3" s="5" t="s">
        <v>0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</v>
      </c>
      <c r="U3" s="5" t="s">
        <v>20</v>
      </c>
      <c r="V3" s="5" t="s">
        <v>2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</row>
    <row r="4" spans="1:30" ht="21" customHeight="1" x14ac:dyDescent="0.2">
      <c r="C4" s="6" t="s">
        <v>29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7" customFormat="1" ht="18" customHeight="1" x14ac:dyDescent="0.25">
      <c r="C5" s="8" t="s">
        <v>30</v>
      </c>
      <c r="D5" s="9">
        <f>SUM(E5:AD5)</f>
        <v>3077534.3200000003</v>
      </c>
      <c r="E5" s="10">
        <v>0</v>
      </c>
      <c r="F5" s="10">
        <v>0</v>
      </c>
      <c r="G5" s="10">
        <v>165170.37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2658243</v>
      </c>
      <c r="W5" s="10">
        <v>154550.94999999998</v>
      </c>
      <c r="X5" s="10">
        <v>99570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</row>
    <row r="6" spans="1:30" ht="18" customHeight="1" thickBot="1" x14ac:dyDescent="0.3">
      <c r="C6" s="11" t="s">
        <v>31</v>
      </c>
      <c r="D6" s="12">
        <f>SUM(E6:AD6)</f>
        <v>3077534.3200000003</v>
      </c>
      <c r="E6" s="13">
        <f t="shared" ref="E6:AD6" si="0">E5</f>
        <v>0</v>
      </c>
      <c r="F6" s="13">
        <f t="shared" si="0"/>
        <v>0</v>
      </c>
      <c r="G6" s="13">
        <f t="shared" si="0"/>
        <v>165170.37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2658243</v>
      </c>
      <c r="W6" s="13">
        <f t="shared" si="0"/>
        <v>154550.94999999998</v>
      </c>
      <c r="X6" s="13">
        <f t="shared" si="0"/>
        <v>99570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</row>
    <row r="7" spans="1:30" ht="17.100000000000001" customHeight="1" thickTop="1" x14ac:dyDescent="0.25">
      <c r="C7" s="11"/>
      <c r="D7" s="1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21.75" customHeight="1" x14ac:dyDescent="0.25">
      <c r="C8" s="15" t="s">
        <v>32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5" hidden="1" x14ac:dyDescent="0.25">
      <c r="A9" s="16" t="s">
        <v>33</v>
      </c>
      <c r="B9" s="16" t="s">
        <v>34</v>
      </c>
      <c r="C9" s="16" t="s">
        <v>35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idden="1" outlineLevel="2" x14ac:dyDescent="0.2">
      <c r="A10" s="17" t="s">
        <v>36</v>
      </c>
      <c r="B10" s="17" t="s">
        <v>37</v>
      </c>
      <c r="C10" s="17" t="s">
        <v>195</v>
      </c>
      <c r="D10" s="18">
        <f>SUM(E10:AD10)</f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</row>
    <row r="11" spans="1:30" hidden="1" outlineLevel="2" x14ac:dyDescent="0.2">
      <c r="A11" s="17" t="s">
        <v>36</v>
      </c>
      <c r="B11" s="17" t="s">
        <v>38</v>
      </c>
      <c r="C11" s="17" t="s">
        <v>196</v>
      </c>
      <c r="D11" s="18">
        <f t="shared" ref="D11:D74" si="1">SUM(E11:AD11)</f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</row>
    <row r="12" spans="1:30" hidden="1" outlineLevel="2" x14ac:dyDescent="0.2">
      <c r="A12" s="17" t="s">
        <v>36</v>
      </c>
      <c r="B12" s="17" t="s">
        <v>39</v>
      </c>
      <c r="C12" s="17" t="s">
        <v>197</v>
      </c>
      <c r="D12" s="18">
        <f t="shared" si="1"/>
        <v>15019.35</v>
      </c>
      <c r="E12" s="18">
        <v>0</v>
      </c>
      <c r="F12" s="18">
        <v>0</v>
      </c>
      <c r="G12" s="18">
        <v>15019.35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</row>
    <row r="13" spans="1:30" hidden="1" outlineLevel="2" x14ac:dyDescent="0.2">
      <c r="A13" s="17" t="s">
        <v>36</v>
      </c>
      <c r="B13" s="17" t="s">
        <v>40</v>
      </c>
      <c r="C13" s="17" t="s">
        <v>198</v>
      </c>
      <c r="D13" s="18">
        <f t="shared" si="1"/>
        <v>9313.4699999999993</v>
      </c>
      <c r="E13" s="18">
        <v>0</v>
      </c>
      <c r="F13" s="18">
        <v>0</v>
      </c>
      <c r="G13" s="18">
        <v>9313.4699999999993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</row>
    <row r="14" spans="1:30" hidden="1" outlineLevel="2" x14ac:dyDescent="0.2">
      <c r="A14" s="17" t="s">
        <v>36</v>
      </c>
      <c r="B14" s="17" t="s">
        <v>41</v>
      </c>
      <c r="C14" s="17" t="s">
        <v>199</v>
      </c>
      <c r="D14" s="18">
        <f t="shared" si="1"/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</row>
    <row r="15" spans="1:30" hidden="1" outlineLevel="2" x14ac:dyDescent="0.2">
      <c r="A15" s="17" t="s">
        <v>36</v>
      </c>
      <c r="B15" s="17" t="s">
        <v>42</v>
      </c>
      <c r="C15" s="17" t="s">
        <v>200</v>
      </c>
      <c r="D15" s="18">
        <f t="shared" si="1"/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hidden="1" outlineLevel="2" x14ac:dyDescent="0.2">
      <c r="A16" s="17" t="s">
        <v>36</v>
      </c>
      <c r="B16" s="17" t="s">
        <v>43</v>
      </c>
      <c r="C16" s="17" t="s">
        <v>201</v>
      </c>
      <c r="D16" s="18">
        <f t="shared" si="1"/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</row>
    <row r="17" spans="1:30" hidden="1" outlineLevel="2" x14ac:dyDescent="0.2">
      <c r="A17" s="17" t="s">
        <v>36</v>
      </c>
      <c r="B17" s="17" t="s">
        <v>44</v>
      </c>
      <c r="C17" s="17" t="s">
        <v>202</v>
      </c>
      <c r="D17" s="18">
        <f t="shared" si="1"/>
        <v>129.36000000000001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129.36000000000001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idden="1" outlineLevel="2" x14ac:dyDescent="0.2">
      <c r="A18" s="17" t="s">
        <v>36</v>
      </c>
      <c r="B18" s="17" t="s">
        <v>45</v>
      </c>
      <c r="C18" s="17" t="s">
        <v>203</v>
      </c>
      <c r="D18" s="18">
        <f t="shared" si="1"/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hidden="1" outlineLevel="2" x14ac:dyDescent="0.2">
      <c r="A19" s="17" t="s">
        <v>36</v>
      </c>
      <c r="B19" s="17" t="s">
        <v>46</v>
      </c>
      <c r="C19" s="17" t="s">
        <v>204</v>
      </c>
      <c r="D19" s="18">
        <f t="shared" si="1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</row>
    <row r="20" spans="1:30" hidden="1" outlineLevel="2" x14ac:dyDescent="0.2">
      <c r="A20" s="17" t="s">
        <v>36</v>
      </c>
      <c r="B20" s="17" t="s">
        <v>47</v>
      </c>
      <c r="C20" s="17" t="s">
        <v>205</v>
      </c>
      <c r="D20" s="18">
        <f t="shared" si="1"/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</row>
    <row r="21" spans="1:30" hidden="1" outlineLevel="2" x14ac:dyDescent="0.2">
      <c r="A21" s="17" t="s">
        <v>36</v>
      </c>
      <c r="B21" s="17" t="s">
        <v>48</v>
      </c>
      <c r="C21" s="17" t="s">
        <v>206</v>
      </c>
      <c r="D21" s="18">
        <f t="shared" si="1"/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idden="1" outlineLevel="2" x14ac:dyDescent="0.2">
      <c r="A22" s="17" t="s">
        <v>36</v>
      </c>
      <c r="B22" s="17" t="s">
        <v>49</v>
      </c>
      <c r="C22" s="17" t="s">
        <v>207</v>
      </c>
      <c r="D22" s="18">
        <f t="shared" si="1"/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idden="1" outlineLevel="2" x14ac:dyDescent="0.2">
      <c r="A23" s="17" t="s">
        <v>36</v>
      </c>
      <c r="B23" s="17" t="s">
        <v>50</v>
      </c>
      <c r="C23" s="17" t="s">
        <v>208</v>
      </c>
      <c r="D23" s="18">
        <f t="shared" si="1"/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idden="1" outlineLevel="2" x14ac:dyDescent="0.2">
      <c r="A24" s="17" t="s">
        <v>36</v>
      </c>
      <c r="B24" s="17" t="s">
        <v>51</v>
      </c>
      <c r="C24" s="17" t="s">
        <v>209</v>
      </c>
      <c r="D24" s="18">
        <f t="shared" si="1"/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idden="1" outlineLevel="2" x14ac:dyDescent="0.2">
      <c r="A25" s="17" t="s">
        <v>36</v>
      </c>
      <c r="B25" s="17" t="s">
        <v>52</v>
      </c>
      <c r="C25" s="17" t="s">
        <v>210</v>
      </c>
      <c r="D25" s="18">
        <f t="shared" si="1"/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idden="1" outlineLevel="2" x14ac:dyDescent="0.2">
      <c r="A26" s="17" t="s">
        <v>36</v>
      </c>
      <c r="B26" s="17" t="s">
        <v>53</v>
      </c>
      <c r="C26" s="17" t="s">
        <v>211</v>
      </c>
      <c r="D26" s="18">
        <f t="shared" si="1"/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idden="1" outlineLevel="2" x14ac:dyDescent="0.2">
      <c r="A27" s="17" t="s">
        <v>36</v>
      </c>
      <c r="B27" s="17" t="s">
        <v>54</v>
      </c>
      <c r="C27" s="17" t="s">
        <v>212</v>
      </c>
      <c r="D27" s="18">
        <f t="shared" si="1"/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idden="1" outlineLevel="2" x14ac:dyDescent="0.2">
      <c r="A28" s="17" t="s">
        <v>36</v>
      </c>
      <c r="B28" s="17" t="s">
        <v>55</v>
      </c>
      <c r="C28" s="17" t="s">
        <v>213</v>
      </c>
      <c r="D28" s="18">
        <f t="shared" si="1"/>
        <v>372309.36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372309.36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idden="1" outlineLevel="2" x14ac:dyDescent="0.2">
      <c r="A29" s="17" t="s">
        <v>36</v>
      </c>
      <c r="B29" s="17" t="s">
        <v>56</v>
      </c>
      <c r="C29" s="17" t="s">
        <v>214</v>
      </c>
      <c r="D29" s="18">
        <f t="shared" si="1"/>
        <v>26523.09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26523.09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idden="1" outlineLevel="2" x14ac:dyDescent="0.2">
      <c r="A30" s="17" t="s">
        <v>36</v>
      </c>
      <c r="B30" s="17" t="s">
        <v>57</v>
      </c>
      <c r="C30" s="17" t="s">
        <v>215</v>
      </c>
      <c r="D30" s="18">
        <f t="shared" si="1"/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idden="1" outlineLevel="2" x14ac:dyDescent="0.2">
      <c r="A31" s="17" t="s">
        <v>36</v>
      </c>
      <c r="B31" s="17" t="s">
        <v>58</v>
      </c>
      <c r="C31" s="17" t="s">
        <v>216</v>
      </c>
      <c r="D31" s="18">
        <f t="shared" si="1"/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idden="1" outlineLevel="2" x14ac:dyDescent="0.2">
      <c r="A32" s="17" t="s">
        <v>36</v>
      </c>
      <c r="B32" s="17" t="s">
        <v>59</v>
      </c>
      <c r="C32" s="17" t="s">
        <v>217</v>
      </c>
      <c r="D32" s="18">
        <f t="shared" si="1"/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</row>
    <row r="33" spans="1:30" hidden="1" outlineLevel="2" x14ac:dyDescent="0.2">
      <c r="A33" s="17" t="s">
        <v>36</v>
      </c>
      <c r="B33" s="17" t="s">
        <v>60</v>
      </c>
      <c r="C33" s="17" t="s">
        <v>218</v>
      </c>
      <c r="D33" s="18">
        <f t="shared" si="1"/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idden="1" outlineLevel="2" x14ac:dyDescent="0.2">
      <c r="A34" s="17" t="s">
        <v>36</v>
      </c>
      <c r="B34" s="17" t="s">
        <v>61</v>
      </c>
      <c r="C34" s="17" t="s">
        <v>219</v>
      </c>
      <c r="D34" s="18">
        <f t="shared" si="1"/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</row>
    <row r="35" spans="1:30" hidden="1" outlineLevel="2" x14ac:dyDescent="0.2">
      <c r="A35" s="17" t="s">
        <v>36</v>
      </c>
      <c r="B35" s="17" t="s">
        <v>62</v>
      </c>
      <c r="C35" s="17" t="s">
        <v>220</v>
      </c>
      <c r="D35" s="18">
        <f t="shared" si="1"/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</row>
    <row r="36" spans="1:30" ht="18" customHeight="1" outlineLevel="1" collapsed="1" x14ac:dyDescent="0.2">
      <c r="A36" s="17" t="s">
        <v>63</v>
      </c>
      <c r="B36" s="17"/>
      <c r="C36" s="19" t="s">
        <v>64</v>
      </c>
      <c r="D36" s="18">
        <f t="shared" ref="D36:AD36" si="2">SUBTOTAL(9,D10:D35)</f>
        <v>423294.63</v>
      </c>
      <c r="E36" s="18">
        <f t="shared" si="2"/>
        <v>0</v>
      </c>
      <c r="F36" s="18">
        <f t="shared" si="2"/>
        <v>0</v>
      </c>
      <c r="G36" s="18">
        <f t="shared" si="2"/>
        <v>24332.82</v>
      </c>
      <c r="H36" s="18">
        <f t="shared" si="2"/>
        <v>0</v>
      </c>
      <c r="I36" s="18">
        <f t="shared" si="2"/>
        <v>0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0</v>
      </c>
      <c r="O36" s="18">
        <f t="shared" si="2"/>
        <v>0</v>
      </c>
      <c r="P36" s="18">
        <f t="shared" si="2"/>
        <v>0</v>
      </c>
      <c r="Q36" s="18">
        <f t="shared" si="2"/>
        <v>0</v>
      </c>
      <c r="R36" s="18">
        <f t="shared" si="2"/>
        <v>0</v>
      </c>
      <c r="S36" s="18">
        <f t="shared" si="2"/>
        <v>0</v>
      </c>
      <c r="T36" s="18">
        <f t="shared" si="2"/>
        <v>0</v>
      </c>
      <c r="U36" s="18">
        <f t="shared" si="2"/>
        <v>0</v>
      </c>
      <c r="V36" s="18">
        <f t="shared" si="2"/>
        <v>372309.36</v>
      </c>
      <c r="W36" s="18">
        <f t="shared" si="2"/>
        <v>26523.09</v>
      </c>
      <c r="X36" s="18">
        <f t="shared" si="2"/>
        <v>129.36000000000001</v>
      </c>
      <c r="Y36" s="18">
        <f t="shared" si="2"/>
        <v>0</v>
      </c>
      <c r="Z36" s="18">
        <f t="shared" si="2"/>
        <v>0</v>
      </c>
      <c r="AA36" s="18">
        <f t="shared" si="2"/>
        <v>0</v>
      </c>
      <c r="AB36" s="18">
        <f t="shared" si="2"/>
        <v>0</v>
      </c>
      <c r="AC36" s="18">
        <f t="shared" si="2"/>
        <v>0</v>
      </c>
      <c r="AD36" s="18">
        <f t="shared" si="2"/>
        <v>0</v>
      </c>
    </row>
    <row r="37" spans="1:30" hidden="1" outlineLevel="2" x14ac:dyDescent="0.2">
      <c r="A37" s="17" t="s">
        <v>65</v>
      </c>
      <c r="B37" s="17" t="s">
        <v>66</v>
      </c>
      <c r="C37" s="17" t="s">
        <v>221</v>
      </c>
      <c r="D37" s="18">
        <f t="shared" si="1"/>
        <v>464243.57</v>
      </c>
      <c r="E37" s="18">
        <v>0</v>
      </c>
      <c r="F37" s="18">
        <v>0</v>
      </c>
      <c r="G37" s="18">
        <v>18656.379999999997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406181.46</v>
      </c>
      <c r="W37" s="18">
        <v>22768.880000000001</v>
      </c>
      <c r="X37" s="18">
        <v>16636.849999999999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</row>
    <row r="38" spans="1:30" ht="18" customHeight="1" outlineLevel="1" collapsed="1" x14ac:dyDescent="0.2">
      <c r="A38" s="17" t="s">
        <v>67</v>
      </c>
      <c r="B38" s="17"/>
      <c r="C38" s="19" t="s">
        <v>68</v>
      </c>
      <c r="D38" s="18">
        <f t="shared" ref="D38:AD38" si="3">SUBTOTAL(9,D37:D37)</f>
        <v>464243.57</v>
      </c>
      <c r="E38" s="18">
        <f t="shared" si="3"/>
        <v>0</v>
      </c>
      <c r="F38" s="18">
        <f t="shared" si="3"/>
        <v>0</v>
      </c>
      <c r="G38" s="18">
        <f t="shared" si="3"/>
        <v>18656.379999999997</v>
      </c>
      <c r="H38" s="18">
        <f t="shared" si="3"/>
        <v>0</v>
      </c>
      <c r="I38" s="18">
        <f t="shared" si="3"/>
        <v>0</v>
      </c>
      <c r="J38" s="18">
        <f t="shared" si="3"/>
        <v>0</v>
      </c>
      <c r="K38" s="18">
        <f t="shared" si="3"/>
        <v>0</v>
      </c>
      <c r="L38" s="18">
        <f t="shared" si="3"/>
        <v>0</v>
      </c>
      <c r="M38" s="18">
        <f t="shared" si="3"/>
        <v>0</v>
      </c>
      <c r="N38" s="18">
        <f t="shared" si="3"/>
        <v>0</v>
      </c>
      <c r="O38" s="18">
        <f t="shared" si="3"/>
        <v>0</v>
      </c>
      <c r="P38" s="18">
        <f t="shared" si="3"/>
        <v>0</v>
      </c>
      <c r="Q38" s="18">
        <f t="shared" si="3"/>
        <v>0</v>
      </c>
      <c r="R38" s="18">
        <f t="shared" si="3"/>
        <v>0</v>
      </c>
      <c r="S38" s="18">
        <f t="shared" si="3"/>
        <v>0</v>
      </c>
      <c r="T38" s="18">
        <f t="shared" si="3"/>
        <v>0</v>
      </c>
      <c r="U38" s="18">
        <f t="shared" si="3"/>
        <v>0</v>
      </c>
      <c r="V38" s="18">
        <f t="shared" si="3"/>
        <v>406181.46</v>
      </c>
      <c r="W38" s="18">
        <f t="shared" si="3"/>
        <v>22768.880000000001</v>
      </c>
      <c r="X38" s="18">
        <f t="shared" si="3"/>
        <v>16636.849999999999</v>
      </c>
      <c r="Y38" s="18">
        <f t="shared" si="3"/>
        <v>0</v>
      </c>
      <c r="Z38" s="18">
        <f t="shared" si="3"/>
        <v>0</v>
      </c>
      <c r="AA38" s="18">
        <f t="shared" si="3"/>
        <v>0</v>
      </c>
      <c r="AB38" s="18">
        <f t="shared" si="3"/>
        <v>0</v>
      </c>
      <c r="AC38" s="18">
        <f t="shared" si="3"/>
        <v>0</v>
      </c>
      <c r="AD38" s="18">
        <f t="shared" si="3"/>
        <v>0</v>
      </c>
    </row>
    <row r="39" spans="1:30" hidden="1" outlineLevel="2" x14ac:dyDescent="0.2">
      <c r="A39" s="17" t="s">
        <v>69</v>
      </c>
      <c r="B39" s="17" t="s">
        <v>70</v>
      </c>
      <c r="C39" s="17" t="s">
        <v>222</v>
      </c>
      <c r="D39" s="18">
        <f t="shared" si="1"/>
        <v>2348.3200000000002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2348.3200000000002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</row>
    <row r="40" spans="1:30" hidden="1" outlineLevel="2" x14ac:dyDescent="0.2">
      <c r="A40" s="17" t="s">
        <v>69</v>
      </c>
      <c r="B40" s="17" t="s">
        <v>71</v>
      </c>
      <c r="C40" s="17" t="s">
        <v>223</v>
      </c>
      <c r="D40" s="18">
        <f t="shared" si="1"/>
        <v>75114.150000000009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72102.400000000009</v>
      </c>
      <c r="W40" s="18">
        <v>2963.92</v>
      </c>
      <c r="X40" s="18">
        <v>47.83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</row>
    <row r="41" spans="1:30" hidden="1" outlineLevel="2" x14ac:dyDescent="0.2">
      <c r="A41" s="17" t="s">
        <v>69</v>
      </c>
      <c r="B41" s="17" t="s">
        <v>72</v>
      </c>
      <c r="C41" s="17" t="s">
        <v>224</v>
      </c>
      <c r="D41" s="18">
        <f t="shared" si="1"/>
        <v>1065.45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1065.45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hidden="1" outlineLevel="2" x14ac:dyDescent="0.2">
      <c r="A42" s="17" t="s">
        <v>69</v>
      </c>
      <c r="B42" s="17" t="s">
        <v>73</v>
      </c>
      <c r="C42" s="17" t="s">
        <v>225</v>
      </c>
      <c r="D42" s="18">
        <f t="shared" si="1"/>
        <v>2960.34</v>
      </c>
      <c r="E42" s="18">
        <v>0</v>
      </c>
      <c r="F42" s="18">
        <v>0</v>
      </c>
      <c r="G42" s="18">
        <v>2960.34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</row>
    <row r="43" spans="1:30" hidden="1" outlineLevel="2" x14ac:dyDescent="0.2">
      <c r="A43" s="17" t="s">
        <v>69</v>
      </c>
      <c r="B43" s="17" t="s">
        <v>74</v>
      </c>
      <c r="C43" s="17" t="s">
        <v>226</v>
      </c>
      <c r="D43" s="18">
        <f t="shared" si="1"/>
        <v>29.61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29.61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</row>
    <row r="44" spans="1:30" hidden="1" outlineLevel="2" x14ac:dyDescent="0.2">
      <c r="A44" s="17" t="s">
        <v>69</v>
      </c>
      <c r="B44" s="17" t="s">
        <v>75</v>
      </c>
      <c r="C44" s="17" t="s">
        <v>227</v>
      </c>
      <c r="D44" s="18">
        <f t="shared" si="1"/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</row>
    <row r="45" spans="1:30" hidden="1" outlineLevel="2" x14ac:dyDescent="0.2">
      <c r="A45" s="17" t="s">
        <v>69</v>
      </c>
      <c r="B45" s="17" t="s">
        <v>76</v>
      </c>
      <c r="C45" s="17" t="s">
        <v>228</v>
      </c>
      <c r="D45" s="18">
        <f t="shared" si="1"/>
        <v>5448.32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5069.95</v>
      </c>
      <c r="W45" s="18">
        <v>208.44</v>
      </c>
      <c r="X45" s="18">
        <v>169.93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</row>
    <row r="46" spans="1:30" hidden="1" outlineLevel="2" x14ac:dyDescent="0.2">
      <c r="A46" s="17" t="s">
        <v>69</v>
      </c>
      <c r="B46" s="17" t="s">
        <v>77</v>
      </c>
      <c r="C46" s="17" t="s">
        <v>229</v>
      </c>
      <c r="D46" s="18">
        <f t="shared" si="1"/>
        <v>153.97</v>
      </c>
      <c r="E46" s="18">
        <v>0</v>
      </c>
      <c r="F46" s="18">
        <v>0</v>
      </c>
      <c r="G46" s="18">
        <v>112.95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36.880000000000003</v>
      </c>
      <c r="X46" s="18">
        <v>4.1399999999999997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hidden="1" outlineLevel="2" x14ac:dyDescent="0.2">
      <c r="A47" s="17" t="s">
        <v>69</v>
      </c>
      <c r="B47" s="17" t="s">
        <v>78</v>
      </c>
      <c r="C47" s="17" t="s">
        <v>230</v>
      </c>
      <c r="D47" s="18">
        <f t="shared" si="1"/>
        <v>42571.07</v>
      </c>
      <c r="E47" s="18">
        <v>0</v>
      </c>
      <c r="F47" s="18">
        <v>0</v>
      </c>
      <c r="G47" s="18">
        <v>1853.77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39331.25</v>
      </c>
      <c r="W47" s="18">
        <v>0</v>
      </c>
      <c r="X47" s="18">
        <v>1386.05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hidden="1" outlineLevel="2" x14ac:dyDescent="0.2">
      <c r="A48" s="17" t="s">
        <v>69</v>
      </c>
      <c r="B48" s="17" t="s">
        <v>79</v>
      </c>
      <c r="C48" s="17" t="s">
        <v>231</v>
      </c>
      <c r="D48" s="18">
        <f t="shared" si="1"/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</row>
    <row r="49" spans="1:30" hidden="1" outlineLevel="2" x14ac:dyDescent="0.2">
      <c r="A49" s="17" t="s">
        <v>69</v>
      </c>
      <c r="B49" s="17" t="s">
        <v>80</v>
      </c>
      <c r="C49" s="17" t="s">
        <v>232</v>
      </c>
      <c r="D49" s="18">
        <f t="shared" si="1"/>
        <v>17192.53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17192.53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</row>
    <row r="50" spans="1:30" hidden="1" outlineLevel="2" x14ac:dyDescent="0.2">
      <c r="A50" s="17" t="s">
        <v>69</v>
      </c>
      <c r="B50" s="17" t="s">
        <v>81</v>
      </c>
      <c r="C50" s="17" t="s">
        <v>233</v>
      </c>
      <c r="D50" s="18">
        <f t="shared" si="1"/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</row>
    <row r="51" spans="1:30" hidden="1" outlineLevel="2" x14ac:dyDescent="0.2">
      <c r="A51" s="17" t="s">
        <v>69</v>
      </c>
      <c r="B51" s="17" t="s">
        <v>82</v>
      </c>
      <c r="C51" s="17" t="s">
        <v>234</v>
      </c>
      <c r="D51" s="18">
        <f t="shared" si="1"/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</row>
    <row r="52" spans="1:30" hidden="1" outlineLevel="2" x14ac:dyDescent="0.2">
      <c r="A52" s="17" t="s">
        <v>69</v>
      </c>
      <c r="B52" s="17" t="s">
        <v>83</v>
      </c>
      <c r="C52" s="17" t="s">
        <v>235</v>
      </c>
      <c r="D52" s="18">
        <f t="shared" si="1"/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</row>
    <row r="53" spans="1:30" hidden="1" outlineLevel="2" x14ac:dyDescent="0.2">
      <c r="A53" s="17" t="s">
        <v>69</v>
      </c>
      <c r="B53" s="17" t="s">
        <v>84</v>
      </c>
      <c r="C53" s="17" t="s">
        <v>236</v>
      </c>
      <c r="D53" s="18">
        <f t="shared" si="1"/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idden="1" outlineLevel="2" x14ac:dyDescent="0.2">
      <c r="A54" s="17" t="s">
        <v>69</v>
      </c>
      <c r="B54" s="17" t="s">
        <v>85</v>
      </c>
      <c r="C54" s="17" t="s">
        <v>237</v>
      </c>
      <c r="D54" s="18">
        <f t="shared" si="1"/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</row>
    <row r="55" spans="1:30" hidden="1" outlineLevel="2" x14ac:dyDescent="0.2">
      <c r="A55" s="17" t="s">
        <v>69</v>
      </c>
      <c r="B55" s="17" t="s">
        <v>86</v>
      </c>
      <c r="C55" s="17" t="s">
        <v>238</v>
      </c>
      <c r="D55" s="18">
        <f t="shared" si="1"/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idden="1" outlineLevel="2" x14ac:dyDescent="0.2">
      <c r="A56" s="17" t="s">
        <v>69</v>
      </c>
      <c r="B56" s="17" t="s">
        <v>87</v>
      </c>
      <c r="C56" s="17" t="s">
        <v>239</v>
      </c>
      <c r="D56" s="18">
        <f t="shared" si="1"/>
        <v>1692.41</v>
      </c>
      <c r="E56" s="18">
        <v>0</v>
      </c>
      <c r="F56" s="18">
        <v>0</v>
      </c>
      <c r="G56" s="18">
        <v>1692.41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</row>
    <row r="57" spans="1:30" hidden="1" outlineLevel="2" x14ac:dyDescent="0.2">
      <c r="A57" s="17" t="s">
        <v>69</v>
      </c>
      <c r="B57" s="17" t="s">
        <v>88</v>
      </c>
      <c r="C57" s="17" t="s">
        <v>240</v>
      </c>
      <c r="D57" s="18">
        <f t="shared" si="1"/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hidden="1" outlineLevel="2" x14ac:dyDescent="0.2">
      <c r="A58" s="17" t="s">
        <v>69</v>
      </c>
      <c r="B58" s="17" t="s">
        <v>89</v>
      </c>
      <c r="C58" s="17" t="s">
        <v>241</v>
      </c>
      <c r="D58" s="18">
        <f t="shared" si="1"/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</row>
    <row r="59" spans="1:30" hidden="1" outlineLevel="2" x14ac:dyDescent="0.2">
      <c r="A59" s="17" t="s">
        <v>69</v>
      </c>
      <c r="B59" s="17" t="s">
        <v>90</v>
      </c>
      <c r="C59" s="17" t="s">
        <v>242</v>
      </c>
      <c r="D59" s="18">
        <f t="shared" si="1"/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idden="1" outlineLevel="2" x14ac:dyDescent="0.2">
      <c r="A60" s="17" t="s">
        <v>69</v>
      </c>
      <c r="B60" s="17" t="s">
        <v>91</v>
      </c>
      <c r="C60" s="17" t="s">
        <v>243</v>
      </c>
      <c r="D60" s="18">
        <f t="shared" si="1"/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hidden="1" outlineLevel="2" x14ac:dyDescent="0.2">
      <c r="A61" s="17" t="s">
        <v>69</v>
      </c>
      <c r="B61" s="17" t="s">
        <v>92</v>
      </c>
      <c r="C61" s="17" t="s">
        <v>244</v>
      </c>
      <c r="D61" s="18">
        <f t="shared" si="1"/>
        <v>44.64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44.64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idden="1" outlineLevel="2" x14ac:dyDescent="0.2">
      <c r="A62" s="17" t="s">
        <v>69</v>
      </c>
      <c r="B62" s="17" t="s">
        <v>93</v>
      </c>
      <c r="C62" s="17" t="s">
        <v>245</v>
      </c>
      <c r="D62" s="18">
        <f t="shared" si="1"/>
        <v>463.52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463.52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idden="1" outlineLevel="2" x14ac:dyDescent="0.2">
      <c r="A63" s="17" t="s">
        <v>69</v>
      </c>
      <c r="B63" s="17" t="s">
        <v>94</v>
      </c>
      <c r="C63" s="17" t="s">
        <v>246</v>
      </c>
      <c r="D63" s="18">
        <f t="shared" si="1"/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</row>
    <row r="64" spans="1:30" hidden="1" outlineLevel="2" x14ac:dyDescent="0.2">
      <c r="A64" s="17" t="s">
        <v>69</v>
      </c>
      <c r="B64" s="17" t="s">
        <v>95</v>
      </c>
      <c r="C64" s="17" t="s">
        <v>247</v>
      </c>
      <c r="D64" s="18">
        <f t="shared" si="1"/>
        <v>922.55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922.55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idden="1" outlineLevel="2" x14ac:dyDescent="0.2">
      <c r="A65" s="17" t="s">
        <v>69</v>
      </c>
      <c r="B65" s="17" t="s">
        <v>96</v>
      </c>
      <c r="C65" s="17" t="s">
        <v>248</v>
      </c>
      <c r="D65" s="18">
        <f t="shared" si="1"/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idden="1" outlineLevel="2" x14ac:dyDescent="0.2">
      <c r="A66" s="17" t="s">
        <v>69</v>
      </c>
      <c r="B66" s="17" t="s">
        <v>97</v>
      </c>
      <c r="C66" s="17" t="s">
        <v>249</v>
      </c>
      <c r="D66" s="18">
        <f t="shared" si="1"/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idden="1" outlineLevel="2" x14ac:dyDescent="0.2">
      <c r="A67" s="17" t="s">
        <v>69</v>
      </c>
      <c r="B67" s="17" t="s">
        <v>98</v>
      </c>
      <c r="C67" s="17" t="s">
        <v>250</v>
      </c>
      <c r="D67" s="18">
        <f t="shared" si="1"/>
        <v>124.45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124.45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idden="1" outlineLevel="2" x14ac:dyDescent="0.2">
      <c r="A68" s="17" t="s">
        <v>69</v>
      </c>
      <c r="B68" s="17" t="s">
        <v>99</v>
      </c>
      <c r="C68" s="17" t="s">
        <v>251</v>
      </c>
      <c r="D68" s="18">
        <f t="shared" si="1"/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idden="1" outlineLevel="2" x14ac:dyDescent="0.2">
      <c r="A69" s="17" t="s">
        <v>69</v>
      </c>
      <c r="B69" s="17" t="s">
        <v>100</v>
      </c>
      <c r="C69" s="17" t="s">
        <v>252</v>
      </c>
      <c r="D69" s="18">
        <f t="shared" si="1"/>
        <v>1008.75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1008.75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idden="1" outlineLevel="2" x14ac:dyDescent="0.2">
      <c r="A70" s="17" t="s">
        <v>69</v>
      </c>
      <c r="B70" s="17" t="s">
        <v>101</v>
      </c>
      <c r="C70" s="17" t="s">
        <v>253</v>
      </c>
      <c r="D70" s="18">
        <f t="shared" si="1"/>
        <v>784.6</v>
      </c>
      <c r="E70" s="18">
        <v>0</v>
      </c>
      <c r="F70" s="18">
        <v>0</v>
      </c>
      <c r="G70" s="18">
        <v>784.6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</row>
    <row r="71" spans="1:30" hidden="1" outlineLevel="2" x14ac:dyDescent="0.2">
      <c r="A71" s="17" t="s">
        <v>69</v>
      </c>
      <c r="B71" s="17" t="s">
        <v>102</v>
      </c>
      <c r="C71" s="17" t="s">
        <v>254</v>
      </c>
      <c r="D71" s="18">
        <f t="shared" si="1"/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idden="1" outlineLevel="2" x14ac:dyDescent="0.2">
      <c r="A72" s="17" t="s">
        <v>69</v>
      </c>
      <c r="B72" s="17" t="s">
        <v>103</v>
      </c>
      <c r="C72" s="17" t="s">
        <v>255</v>
      </c>
      <c r="D72" s="18">
        <f t="shared" si="1"/>
        <v>37298.620000000003</v>
      </c>
      <c r="E72" s="18">
        <v>0</v>
      </c>
      <c r="F72" s="18">
        <v>0</v>
      </c>
      <c r="G72" s="18">
        <v>37298.620000000003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idden="1" outlineLevel="2" x14ac:dyDescent="0.2">
      <c r="A73" s="17" t="s">
        <v>69</v>
      </c>
      <c r="B73" s="17" t="s">
        <v>104</v>
      </c>
      <c r="C73" s="17" t="s">
        <v>256</v>
      </c>
      <c r="D73" s="18">
        <f t="shared" si="1"/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</row>
    <row r="74" spans="1:30" hidden="1" outlineLevel="2" x14ac:dyDescent="0.2">
      <c r="A74" s="17" t="s">
        <v>69</v>
      </c>
      <c r="B74" s="17" t="s">
        <v>105</v>
      </c>
      <c r="C74" s="17" t="s">
        <v>257</v>
      </c>
      <c r="D74" s="18">
        <f t="shared" si="1"/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hidden="1" outlineLevel="2" x14ac:dyDescent="0.2">
      <c r="A75" s="17" t="s">
        <v>69</v>
      </c>
      <c r="B75" s="17" t="s">
        <v>106</v>
      </c>
      <c r="C75" s="17" t="s">
        <v>258</v>
      </c>
      <c r="D75" s="18">
        <f t="shared" ref="D75:D98" si="4">SUM(E75:AD75)</f>
        <v>342.21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342.21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idden="1" outlineLevel="2" x14ac:dyDescent="0.2">
      <c r="A76" s="17" t="s">
        <v>69</v>
      </c>
      <c r="B76" s="17" t="s">
        <v>107</v>
      </c>
      <c r="C76" s="17" t="s">
        <v>259</v>
      </c>
      <c r="D76" s="18">
        <f t="shared" si="4"/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hidden="1" outlineLevel="2" x14ac:dyDescent="0.2">
      <c r="A77" s="17" t="s">
        <v>69</v>
      </c>
      <c r="B77" s="17" t="s">
        <v>108</v>
      </c>
      <c r="C77" s="17" t="s">
        <v>260</v>
      </c>
      <c r="D77" s="18">
        <f t="shared" si="4"/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hidden="1" outlineLevel="2" x14ac:dyDescent="0.2">
      <c r="A78" s="17" t="s">
        <v>69</v>
      </c>
      <c r="B78" s="17" t="s">
        <v>109</v>
      </c>
      <c r="C78" s="17" t="s">
        <v>261</v>
      </c>
      <c r="D78" s="18">
        <f t="shared" si="4"/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</row>
    <row r="79" spans="1:30" hidden="1" outlineLevel="2" x14ac:dyDescent="0.2">
      <c r="A79" s="17" t="s">
        <v>69</v>
      </c>
      <c r="B79" s="17" t="s">
        <v>110</v>
      </c>
      <c r="C79" s="17" t="s">
        <v>262</v>
      </c>
      <c r="D79" s="18">
        <f t="shared" si="4"/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idden="1" outlineLevel="2" x14ac:dyDescent="0.2">
      <c r="A80" s="17" t="s">
        <v>69</v>
      </c>
      <c r="B80" s="17" t="s">
        <v>111</v>
      </c>
      <c r="C80" s="17" t="s">
        <v>263</v>
      </c>
      <c r="D80" s="18">
        <f t="shared" si="4"/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idden="1" outlineLevel="2" x14ac:dyDescent="0.2">
      <c r="A81" s="17" t="s">
        <v>69</v>
      </c>
      <c r="B81" s="17" t="s">
        <v>112</v>
      </c>
      <c r="C81" s="17" t="s">
        <v>264</v>
      </c>
      <c r="D81" s="18">
        <f t="shared" si="4"/>
        <v>88.55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88.55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idden="1" outlineLevel="2" x14ac:dyDescent="0.2">
      <c r="A82" s="17" t="s">
        <v>69</v>
      </c>
      <c r="B82" s="17" t="s">
        <v>113</v>
      </c>
      <c r="C82" s="17" t="s">
        <v>265</v>
      </c>
      <c r="D82" s="18">
        <f t="shared" si="4"/>
        <v>11.05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11.05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</row>
    <row r="83" spans="1:30" hidden="1" outlineLevel="2" x14ac:dyDescent="0.2">
      <c r="A83" s="17" t="s">
        <v>69</v>
      </c>
      <c r="B83" s="17" t="s">
        <v>114</v>
      </c>
      <c r="C83" s="17" t="s">
        <v>266</v>
      </c>
      <c r="D83" s="18">
        <f t="shared" si="4"/>
        <v>70.56</v>
      </c>
      <c r="E83" s="18">
        <v>0</v>
      </c>
      <c r="F83" s="18">
        <v>0</v>
      </c>
      <c r="G83" s="18">
        <v>67.84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2.72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idden="1" outlineLevel="2" x14ac:dyDescent="0.2">
      <c r="A84" s="17" t="s">
        <v>69</v>
      </c>
      <c r="B84" s="17" t="s">
        <v>115</v>
      </c>
      <c r="C84" s="17" t="s">
        <v>267</v>
      </c>
      <c r="D84" s="18">
        <f t="shared" si="4"/>
        <v>4799.7699999999995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4420.8099999999995</v>
      </c>
      <c r="W84" s="18">
        <v>205.83</v>
      </c>
      <c r="X84" s="18">
        <v>173.13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idden="1" outlineLevel="2" x14ac:dyDescent="0.2">
      <c r="A85" s="17" t="s">
        <v>69</v>
      </c>
      <c r="B85" s="17" t="s">
        <v>116</v>
      </c>
      <c r="C85" s="17" t="s">
        <v>268</v>
      </c>
      <c r="D85" s="18">
        <f t="shared" si="4"/>
        <v>77.150000000000006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77.150000000000006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</row>
    <row r="86" spans="1:30" hidden="1" outlineLevel="2" x14ac:dyDescent="0.2">
      <c r="A86" s="17" t="s">
        <v>69</v>
      </c>
      <c r="B86" s="17" t="s">
        <v>117</v>
      </c>
      <c r="C86" s="17" t="s">
        <v>269</v>
      </c>
      <c r="D86" s="18">
        <f t="shared" si="4"/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idden="1" outlineLevel="2" x14ac:dyDescent="0.2">
      <c r="A87" s="17" t="s">
        <v>69</v>
      </c>
      <c r="B87" s="17" t="s">
        <v>118</v>
      </c>
      <c r="C87" s="17" t="s">
        <v>270</v>
      </c>
      <c r="D87" s="18">
        <f t="shared" si="4"/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idden="1" outlineLevel="2" x14ac:dyDescent="0.2">
      <c r="A88" s="17" t="s">
        <v>69</v>
      </c>
      <c r="B88" s="17" t="s">
        <v>119</v>
      </c>
      <c r="C88" s="17" t="s">
        <v>271</v>
      </c>
      <c r="D88" s="18">
        <f t="shared" si="4"/>
        <v>11854.45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10307.92</v>
      </c>
      <c r="W88" s="18">
        <v>0</v>
      </c>
      <c r="X88" s="18">
        <v>1546.53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</row>
    <row r="89" spans="1:30" hidden="1" outlineLevel="2" x14ac:dyDescent="0.2">
      <c r="A89" s="17" t="s">
        <v>69</v>
      </c>
      <c r="B89" s="17" t="s">
        <v>120</v>
      </c>
      <c r="C89" s="17" t="s">
        <v>272</v>
      </c>
      <c r="D89" s="18">
        <f t="shared" si="4"/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</row>
    <row r="90" spans="1:30" hidden="1" outlineLevel="2" x14ac:dyDescent="0.2">
      <c r="A90" s="17" t="s">
        <v>69</v>
      </c>
      <c r="B90" s="17" t="s">
        <v>121</v>
      </c>
      <c r="C90" s="17" t="s">
        <v>273</v>
      </c>
      <c r="D90" s="18">
        <f t="shared" si="4"/>
        <v>7941.92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5261.9400000000005</v>
      </c>
      <c r="W90" s="18">
        <v>0</v>
      </c>
      <c r="X90" s="18">
        <v>2679.98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</row>
    <row r="91" spans="1:30" hidden="1" outlineLevel="2" x14ac:dyDescent="0.2">
      <c r="A91" s="17" t="s">
        <v>69</v>
      </c>
      <c r="B91" s="17" t="s">
        <v>122</v>
      </c>
      <c r="C91" s="17" t="s">
        <v>274</v>
      </c>
      <c r="D91" s="18">
        <f t="shared" si="4"/>
        <v>61167.27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57046.49</v>
      </c>
      <c r="W91" s="18">
        <v>4120.78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idden="1" outlineLevel="2" x14ac:dyDescent="0.2">
      <c r="A92" s="17" t="s">
        <v>69</v>
      </c>
      <c r="B92" s="17" t="s">
        <v>123</v>
      </c>
      <c r="C92" s="17" t="s">
        <v>275</v>
      </c>
      <c r="D92" s="18">
        <f t="shared" si="4"/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idden="1" outlineLevel="2" x14ac:dyDescent="0.2">
      <c r="A93" s="17" t="s">
        <v>69</v>
      </c>
      <c r="B93" s="17" t="s">
        <v>124</v>
      </c>
      <c r="C93" s="17" t="s">
        <v>276</v>
      </c>
      <c r="D93" s="18">
        <f t="shared" si="4"/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hidden="1" outlineLevel="2" x14ac:dyDescent="0.2">
      <c r="A94" s="17" t="s">
        <v>69</v>
      </c>
      <c r="B94" s="17" t="s">
        <v>125</v>
      </c>
      <c r="C94" s="17" t="s">
        <v>277</v>
      </c>
      <c r="D94" s="18">
        <f t="shared" si="4"/>
        <v>34531.229999999996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34531.229999999996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</row>
    <row r="95" spans="1:30" hidden="1" outlineLevel="2" x14ac:dyDescent="0.2">
      <c r="A95" s="17" t="s">
        <v>69</v>
      </c>
      <c r="B95" s="17" t="s">
        <v>126</v>
      </c>
      <c r="C95" s="17" t="s">
        <v>278</v>
      </c>
      <c r="D95" s="18">
        <f t="shared" si="4"/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idden="1" outlineLevel="2" x14ac:dyDescent="0.2">
      <c r="A96" s="17" t="s">
        <v>69</v>
      </c>
      <c r="B96" s="17" t="s">
        <v>127</v>
      </c>
      <c r="C96" s="17" t="s">
        <v>279</v>
      </c>
      <c r="D96" s="18">
        <f t="shared" si="4"/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idden="1" outlineLevel="2" x14ac:dyDescent="0.2">
      <c r="A97" s="17" t="s">
        <v>69</v>
      </c>
      <c r="B97" s="17" t="s">
        <v>128</v>
      </c>
      <c r="C97" s="17" t="s">
        <v>280</v>
      </c>
      <c r="D97" s="18">
        <f t="shared" si="4"/>
        <v>41.47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41.47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idden="1" outlineLevel="2" x14ac:dyDescent="0.2">
      <c r="A98" s="17" t="s">
        <v>69</v>
      </c>
      <c r="B98" s="17" t="s">
        <v>129</v>
      </c>
      <c r="C98" s="17" t="s">
        <v>281</v>
      </c>
      <c r="D98" s="18">
        <f t="shared" si="4"/>
        <v>652.46</v>
      </c>
      <c r="E98" s="18">
        <v>0</v>
      </c>
      <c r="F98" s="18">
        <v>0</v>
      </c>
      <c r="G98" s="18">
        <v>652.46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18" customHeight="1" outlineLevel="1" collapsed="1" x14ac:dyDescent="0.2">
      <c r="A99" s="17" t="s">
        <v>130</v>
      </c>
      <c r="B99" s="17"/>
      <c r="C99" s="19" t="s">
        <v>131</v>
      </c>
      <c r="D99" s="18">
        <f t="shared" ref="D99:AD99" si="5">SUBTOTAL(9,D39:D98)</f>
        <v>310801.38999999996</v>
      </c>
      <c r="E99" s="18">
        <f t="shared" si="5"/>
        <v>0</v>
      </c>
      <c r="F99" s="18">
        <f t="shared" si="5"/>
        <v>0</v>
      </c>
      <c r="G99" s="18">
        <f t="shared" si="5"/>
        <v>45422.99</v>
      </c>
      <c r="H99" s="18">
        <f t="shared" si="5"/>
        <v>0</v>
      </c>
      <c r="I99" s="18">
        <f t="shared" si="5"/>
        <v>0</v>
      </c>
      <c r="J99" s="18">
        <f t="shared" si="5"/>
        <v>0</v>
      </c>
      <c r="K99" s="18">
        <f t="shared" si="5"/>
        <v>0</v>
      </c>
      <c r="L99" s="18">
        <f t="shared" si="5"/>
        <v>0</v>
      </c>
      <c r="M99" s="18">
        <f t="shared" si="5"/>
        <v>0</v>
      </c>
      <c r="N99" s="18">
        <f t="shared" si="5"/>
        <v>0</v>
      </c>
      <c r="O99" s="18">
        <f t="shared" si="5"/>
        <v>0</v>
      </c>
      <c r="P99" s="18">
        <f t="shared" si="5"/>
        <v>0</v>
      </c>
      <c r="Q99" s="18">
        <f t="shared" si="5"/>
        <v>0</v>
      </c>
      <c r="R99" s="18">
        <f t="shared" si="5"/>
        <v>0</v>
      </c>
      <c r="S99" s="18">
        <f t="shared" si="5"/>
        <v>0</v>
      </c>
      <c r="T99" s="18">
        <f t="shared" si="5"/>
        <v>0</v>
      </c>
      <c r="U99" s="18">
        <f t="shared" si="5"/>
        <v>0</v>
      </c>
      <c r="V99" s="18">
        <f t="shared" si="5"/>
        <v>229080.74</v>
      </c>
      <c r="W99" s="18">
        <f t="shared" si="5"/>
        <v>8689.5</v>
      </c>
      <c r="X99" s="18">
        <f t="shared" si="5"/>
        <v>27608.16</v>
      </c>
      <c r="Y99" s="18">
        <f t="shared" si="5"/>
        <v>0</v>
      </c>
      <c r="Z99" s="18">
        <f t="shared" si="5"/>
        <v>0</v>
      </c>
      <c r="AA99" s="18">
        <f t="shared" si="5"/>
        <v>0</v>
      </c>
      <c r="AB99" s="18">
        <f t="shared" si="5"/>
        <v>0</v>
      </c>
      <c r="AC99" s="18">
        <f t="shared" si="5"/>
        <v>0</v>
      </c>
      <c r="AD99" s="18">
        <f t="shared" si="5"/>
        <v>0</v>
      </c>
    </row>
    <row r="100" spans="1:30" hidden="1" outlineLevel="2" x14ac:dyDescent="0.2">
      <c r="A100" s="17" t="s">
        <v>132</v>
      </c>
      <c r="B100" s="17" t="s">
        <v>133</v>
      </c>
      <c r="C100" s="17" t="s">
        <v>282</v>
      </c>
      <c r="D100" s="18">
        <f t="shared" ref="D100:D126" si="6">SUM(E100:AD100)</f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idden="1" outlineLevel="2" x14ac:dyDescent="0.2">
      <c r="A101" s="17" t="s">
        <v>132</v>
      </c>
      <c r="B101" s="17" t="s">
        <v>134</v>
      </c>
      <c r="C101" s="17" t="s">
        <v>283</v>
      </c>
      <c r="D101" s="18">
        <f t="shared" si="6"/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idden="1" outlineLevel="2" x14ac:dyDescent="0.2">
      <c r="A102" s="17" t="s">
        <v>132</v>
      </c>
      <c r="B102" s="17" t="s">
        <v>135</v>
      </c>
      <c r="C102" s="17" t="s">
        <v>284</v>
      </c>
      <c r="D102" s="18">
        <f t="shared" si="6"/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idden="1" outlineLevel="2" x14ac:dyDescent="0.2">
      <c r="A103" s="17" t="s">
        <v>132</v>
      </c>
      <c r="B103" s="17" t="s">
        <v>136</v>
      </c>
      <c r="C103" s="17" t="s">
        <v>285</v>
      </c>
      <c r="D103" s="18">
        <f t="shared" si="6"/>
        <v>3782.1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3782.1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idden="1" outlineLevel="2" x14ac:dyDescent="0.2">
      <c r="A104" s="17" t="s">
        <v>132</v>
      </c>
      <c r="B104" s="17" t="s">
        <v>137</v>
      </c>
      <c r="C104" s="17" t="s">
        <v>286</v>
      </c>
      <c r="D104" s="18">
        <f t="shared" si="6"/>
        <v>2174.9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2174.9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idden="1" outlineLevel="2" x14ac:dyDescent="0.2">
      <c r="A105" s="17" t="s">
        <v>132</v>
      </c>
      <c r="B105" s="17" t="s">
        <v>138</v>
      </c>
      <c r="C105" s="17" t="s">
        <v>287</v>
      </c>
      <c r="D105" s="18">
        <f t="shared" si="6"/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idden="1" outlineLevel="2" x14ac:dyDescent="0.2">
      <c r="A106" s="17" t="s">
        <v>132</v>
      </c>
      <c r="B106" s="17" t="s">
        <v>139</v>
      </c>
      <c r="C106" s="17" t="s">
        <v>288</v>
      </c>
      <c r="D106" s="18">
        <f t="shared" si="6"/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idden="1" outlineLevel="2" x14ac:dyDescent="0.2">
      <c r="A107" s="17" t="s">
        <v>132</v>
      </c>
      <c r="B107" s="17" t="s">
        <v>140</v>
      </c>
      <c r="C107" s="17" t="s">
        <v>289</v>
      </c>
      <c r="D107" s="18">
        <f t="shared" si="6"/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idden="1" outlineLevel="2" x14ac:dyDescent="0.2">
      <c r="A108" s="17" t="s">
        <v>132</v>
      </c>
      <c r="B108" s="17" t="s">
        <v>141</v>
      </c>
      <c r="C108" s="17" t="s">
        <v>290</v>
      </c>
      <c r="D108" s="18">
        <f t="shared" si="6"/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idden="1" outlineLevel="2" x14ac:dyDescent="0.2">
      <c r="A109" s="17" t="s">
        <v>132</v>
      </c>
      <c r="B109" s="17" t="s">
        <v>142</v>
      </c>
      <c r="C109" s="17" t="s">
        <v>291</v>
      </c>
      <c r="D109" s="18">
        <f t="shared" si="6"/>
        <v>5130.17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5130.17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idden="1" outlineLevel="2" x14ac:dyDescent="0.2">
      <c r="A110" s="17" t="s">
        <v>132</v>
      </c>
      <c r="B110" s="17" t="s">
        <v>143</v>
      </c>
      <c r="C110" s="17" t="s">
        <v>292</v>
      </c>
      <c r="D110" s="18">
        <f t="shared" si="6"/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idden="1" outlineLevel="2" x14ac:dyDescent="0.2">
      <c r="A111" s="17" t="s">
        <v>132</v>
      </c>
      <c r="B111" s="17" t="s">
        <v>144</v>
      </c>
      <c r="C111" s="17" t="s">
        <v>293</v>
      </c>
      <c r="D111" s="18">
        <f t="shared" si="6"/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idden="1" outlineLevel="2" x14ac:dyDescent="0.2">
      <c r="A112" s="17" t="s">
        <v>132</v>
      </c>
      <c r="B112" s="17" t="s">
        <v>145</v>
      </c>
      <c r="C112" s="17" t="s">
        <v>294</v>
      </c>
      <c r="D112" s="18">
        <f t="shared" si="6"/>
        <v>36596.99</v>
      </c>
      <c r="E112" s="18">
        <v>0</v>
      </c>
      <c r="F112" s="18">
        <v>0</v>
      </c>
      <c r="G112" s="18">
        <v>36596.99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idden="1" outlineLevel="2" x14ac:dyDescent="0.2">
      <c r="A113" s="17" t="s">
        <v>132</v>
      </c>
      <c r="B113" s="17" t="s">
        <v>146</v>
      </c>
      <c r="C113" s="17" t="s">
        <v>295</v>
      </c>
      <c r="D113" s="18">
        <f t="shared" si="6"/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idden="1" outlineLevel="2" x14ac:dyDescent="0.2">
      <c r="A114" s="17" t="s">
        <v>132</v>
      </c>
      <c r="B114" s="17" t="s">
        <v>147</v>
      </c>
      <c r="C114" s="17" t="s">
        <v>296</v>
      </c>
      <c r="D114" s="18">
        <f t="shared" si="6"/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idden="1" outlineLevel="2" x14ac:dyDescent="0.2">
      <c r="A115" s="17" t="s">
        <v>132</v>
      </c>
      <c r="B115" s="17" t="s">
        <v>148</v>
      </c>
      <c r="C115" s="17" t="s">
        <v>297</v>
      </c>
      <c r="D115" s="18">
        <f t="shared" si="6"/>
        <v>240614.34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232509.31</v>
      </c>
      <c r="W115" s="18">
        <v>8105.03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idden="1" outlineLevel="2" x14ac:dyDescent="0.2">
      <c r="A116" s="17" t="s">
        <v>132</v>
      </c>
      <c r="B116" s="1" t="s">
        <v>149</v>
      </c>
      <c r="C116" s="17" t="s">
        <v>298</v>
      </c>
      <c r="D116" s="18">
        <f t="shared" si="6"/>
        <v>80262.080000000002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64007.8</v>
      </c>
      <c r="W116" s="18">
        <v>0</v>
      </c>
      <c r="X116" s="18">
        <v>16254.28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idden="1" outlineLevel="2" x14ac:dyDescent="0.2">
      <c r="A117" s="17" t="s">
        <v>132</v>
      </c>
      <c r="B117" s="1" t="s">
        <v>150</v>
      </c>
      <c r="C117" s="17" t="s">
        <v>299</v>
      </c>
      <c r="D117" s="18">
        <f t="shared" si="6"/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idden="1" outlineLevel="2" x14ac:dyDescent="0.2">
      <c r="A118" s="17" t="s">
        <v>132</v>
      </c>
      <c r="B118" s="1" t="s">
        <v>151</v>
      </c>
      <c r="C118" s="17" t="s">
        <v>300</v>
      </c>
      <c r="D118" s="18">
        <f t="shared" si="6"/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idden="1" outlineLevel="2" x14ac:dyDescent="0.2">
      <c r="A119" s="17" t="s">
        <v>132</v>
      </c>
      <c r="B119" s="1" t="s">
        <v>152</v>
      </c>
      <c r="C119" s="17" t="s">
        <v>301</v>
      </c>
      <c r="D119" s="18">
        <f t="shared" si="6"/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idden="1" outlineLevel="2" x14ac:dyDescent="0.2">
      <c r="A120" s="17" t="s">
        <v>132</v>
      </c>
      <c r="B120" s="1" t="s">
        <v>153</v>
      </c>
      <c r="C120" s="17" t="s">
        <v>302</v>
      </c>
      <c r="D120" s="18">
        <f t="shared" si="6"/>
        <v>6446.37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6446.37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idden="1" outlineLevel="2" x14ac:dyDescent="0.2">
      <c r="A121" s="17" t="s">
        <v>132</v>
      </c>
      <c r="B121" s="1" t="s">
        <v>154</v>
      </c>
      <c r="C121" s="17" t="s">
        <v>303</v>
      </c>
      <c r="D121" s="18">
        <f t="shared" si="6"/>
        <v>573217.31999999995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572831.57999999996</v>
      </c>
      <c r="W121" s="18">
        <v>385.74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idden="1" outlineLevel="2" x14ac:dyDescent="0.2">
      <c r="A122" s="17" t="s">
        <v>132</v>
      </c>
      <c r="B122" s="1" t="s">
        <v>155</v>
      </c>
      <c r="C122" s="17" t="s">
        <v>304</v>
      </c>
      <c r="D122" s="18">
        <f t="shared" si="6"/>
        <v>1113.81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1113.81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idden="1" outlineLevel="2" x14ac:dyDescent="0.2">
      <c r="A123" s="17" t="s">
        <v>132</v>
      </c>
      <c r="B123" s="1" t="s">
        <v>156</v>
      </c>
      <c r="C123" s="17" t="s">
        <v>305</v>
      </c>
      <c r="D123" s="18">
        <f t="shared" si="6"/>
        <v>38153.96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38153.96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idden="1" outlineLevel="2" x14ac:dyDescent="0.2">
      <c r="A124" s="17" t="s">
        <v>132</v>
      </c>
      <c r="B124" s="1" t="s">
        <v>157</v>
      </c>
      <c r="C124" s="17" t="s">
        <v>306</v>
      </c>
      <c r="D124" s="18">
        <f t="shared" si="6"/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idden="1" outlineLevel="2" x14ac:dyDescent="0.2">
      <c r="A125" s="17" t="s">
        <v>132</v>
      </c>
      <c r="B125" s="1" t="s">
        <v>158</v>
      </c>
      <c r="C125" s="17" t="s">
        <v>307</v>
      </c>
      <c r="D125" s="18">
        <f t="shared" si="6"/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idden="1" outlineLevel="2" x14ac:dyDescent="0.2">
      <c r="A126" s="17" t="s">
        <v>132</v>
      </c>
      <c r="B126" s="1" t="s">
        <v>159</v>
      </c>
      <c r="C126" s="17" t="s">
        <v>308</v>
      </c>
      <c r="D126" s="18">
        <f t="shared" si="6"/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18" customHeight="1" outlineLevel="1" collapsed="1" x14ac:dyDescent="0.2">
      <c r="A127" s="17" t="s">
        <v>160</v>
      </c>
      <c r="C127" s="19" t="s">
        <v>161</v>
      </c>
      <c r="D127" s="18">
        <f t="shared" ref="D127:AD127" si="7">SUBTOTAL(9,D100:D126)</f>
        <v>987492.04</v>
      </c>
      <c r="E127" s="18">
        <f t="shared" si="7"/>
        <v>0</v>
      </c>
      <c r="F127" s="18">
        <f t="shared" si="7"/>
        <v>0</v>
      </c>
      <c r="G127" s="18">
        <f t="shared" si="7"/>
        <v>36596.99</v>
      </c>
      <c r="H127" s="18">
        <f t="shared" si="7"/>
        <v>0</v>
      </c>
      <c r="I127" s="18">
        <f t="shared" si="7"/>
        <v>0</v>
      </c>
      <c r="J127" s="18">
        <f t="shared" si="7"/>
        <v>0</v>
      </c>
      <c r="K127" s="18">
        <f t="shared" si="7"/>
        <v>0</v>
      </c>
      <c r="L127" s="18">
        <f t="shared" si="7"/>
        <v>0</v>
      </c>
      <c r="M127" s="18">
        <f t="shared" si="7"/>
        <v>0</v>
      </c>
      <c r="N127" s="18">
        <f t="shared" si="7"/>
        <v>0</v>
      </c>
      <c r="O127" s="18">
        <f t="shared" si="7"/>
        <v>0</v>
      </c>
      <c r="P127" s="18">
        <f t="shared" si="7"/>
        <v>0</v>
      </c>
      <c r="Q127" s="18">
        <f t="shared" si="7"/>
        <v>0</v>
      </c>
      <c r="R127" s="18">
        <f t="shared" si="7"/>
        <v>0</v>
      </c>
      <c r="S127" s="18">
        <f t="shared" si="7"/>
        <v>0</v>
      </c>
      <c r="T127" s="18">
        <f t="shared" si="7"/>
        <v>0</v>
      </c>
      <c r="U127" s="18">
        <f t="shared" si="7"/>
        <v>0</v>
      </c>
      <c r="V127" s="18">
        <f t="shared" si="7"/>
        <v>869348.69</v>
      </c>
      <c r="W127" s="18">
        <f t="shared" si="7"/>
        <v>53091.1</v>
      </c>
      <c r="X127" s="18">
        <f t="shared" si="7"/>
        <v>28455.260000000002</v>
      </c>
      <c r="Y127" s="18">
        <f t="shared" si="7"/>
        <v>0</v>
      </c>
      <c r="Z127" s="18">
        <f t="shared" si="7"/>
        <v>0</v>
      </c>
      <c r="AA127" s="18">
        <f t="shared" si="7"/>
        <v>0</v>
      </c>
      <c r="AB127" s="18">
        <f t="shared" si="7"/>
        <v>0</v>
      </c>
      <c r="AC127" s="18">
        <f t="shared" si="7"/>
        <v>0</v>
      </c>
      <c r="AD127" s="18">
        <f t="shared" si="7"/>
        <v>0</v>
      </c>
    </row>
    <row r="128" spans="1:30" hidden="1" outlineLevel="2" x14ac:dyDescent="0.2">
      <c r="A128" s="17" t="s">
        <v>162</v>
      </c>
      <c r="B128" s="1" t="s">
        <v>163</v>
      </c>
      <c r="C128" s="17" t="s">
        <v>309</v>
      </c>
      <c r="D128" s="18">
        <f t="shared" ref="D128:D133" si="8">SUM(E128:AD128)</f>
        <v>10837.74</v>
      </c>
      <c r="E128" s="18">
        <v>0</v>
      </c>
      <c r="F128" s="18">
        <v>0</v>
      </c>
      <c r="G128" s="18">
        <v>10837.74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</row>
    <row r="129" spans="1:30" hidden="1" outlineLevel="2" x14ac:dyDescent="0.2">
      <c r="A129" s="17" t="s">
        <v>162</v>
      </c>
      <c r="B129" s="1" t="s">
        <v>164</v>
      </c>
      <c r="C129" s="17" t="s">
        <v>310</v>
      </c>
      <c r="D129" s="18">
        <f t="shared" si="8"/>
        <v>13903.98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9966.57</v>
      </c>
      <c r="W129" s="18">
        <v>0</v>
      </c>
      <c r="X129" s="18">
        <v>3937.41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idden="1" outlineLevel="2" x14ac:dyDescent="0.2">
      <c r="A130" s="17" t="s">
        <v>162</v>
      </c>
      <c r="B130" s="1" t="s">
        <v>165</v>
      </c>
      <c r="C130" s="17" t="s">
        <v>311</v>
      </c>
      <c r="D130" s="18">
        <f t="shared" si="8"/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</row>
    <row r="131" spans="1:30" hidden="1" outlineLevel="2" x14ac:dyDescent="0.2">
      <c r="A131" s="17" t="s">
        <v>162</v>
      </c>
      <c r="B131" s="1" t="s">
        <v>166</v>
      </c>
      <c r="C131" s="17" t="s">
        <v>312</v>
      </c>
      <c r="D131" s="18">
        <f t="shared" si="8"/>
        <v>138880.4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130637.40999999999</v>
      </c>
      <c r="W131" s="18">
        <v>8002.54</v>
      </c>
      <c r="X131" s="18">
        <v>240.45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idden="1" outlineLevel="2" x14ac:dyDescent="0.2">
      <c r="A132" s="17" t="s">
        <v>162</v>
      </c>
      <c r="B132" s="1" t="s">
        <v>167</v>
      </c>
      <c r="C132" s="17" t="s">
        <v>313</v>
      </c>
      <c r="D132" s="18">
        <f t="shared" si="8"/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idden="1" outlineLevel="2" x14ac:dyDescent="0.2">
      <c r="A133" s="17" t="s">
        <v>162</v>
      </c>
      <c r="B133" s="1" t="s">
        <v>168</v>
      </c>
      <c r="C133" s="17" t="s">
        <v>314</v>
      </c>
      <c r="D133" s="18">
        <f t="shared" si="8"/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18" customHeight="1" outlineLevel="1" collapsed="1" x14ac:dyDescent="0.2">
      <c r="A134" s="17" t="s">
        <v>169</v>
      </c>
      <c r="C134" s="19" t="s">
        <v>170</v>
      </c>
      <c r="D134" s="18">
        <f t="shared" ref="D134:AD134" si="9">SUBTOTAL(9,D128:D133)</f>
        <v>163622.12</v>
      </c>
      <c r="E134" s="18">
        <f t="shared" si="9"/>
        <v>0</v>
      </c>
      <c r="F134" s="18">
        <f t="shared" si="9"/>
        <v>0</v>
      </c>
      <c r="G134" s="18">
        <f t="shared" si="9"/>
        <v>10837.74</v>
      </c>
      <c r="H134" s="18">
        <f t="shared" si="9"/>
        <v>0</v>
      </c>
      <c r="I134" s="18">
        <f t="shared" si="9"/>
        <v>0</v>
      </c>
      <c r="J134" s="18">
        <f t="shared" si="9"/>
        <v>0</v>
      </c>
      <c r="K134" s="18">
        <f t="shared" si="9"/>
        <v>0</v>
      </c>
      <c r="L134" s="18">
        <f t="shared" si="9"/>
        <v>0</v>
      </c>
      <c r="M134" s="18">
        <f t="shared" si="9"/>
        <v>0</v>
      </c>
      <c r="N134" s="18">
        <f t="shared" si="9"/>
        <v>0</v>
      </c>
      <c r="O134" s="18">
        <f t="shared" si="9"/>
        <v>0</v>
      </c>
      <c r="P134" s="18">
        <f t="shared" si="9"/>
        <v>0</v>
      </c>
      <c r="Q134" s="18">
        <f t="shared" si="9"/>
        <v>0</v>
      </c>
      <c r="R134" s="18">
        <f t="shared" si="9"/>
        <v>0</v>
      </c>
      <c r="S134" s="18">
        <f t="shared" si="9"/>
        <v>0</v>
      </c>
      <c r="T134" s="18">
        <f t="shared" si="9"/>
        <v>0</v>
      </c>
      <c r="U134" s="18">
        <f t="shared" si="9"/>
        <v>0</v>
      </c>
      <c r="V134" s="18">
        <f t="shared" si="9"/>
        <v>140603.97999999998</v>
      </c>
      <c r="W134" s="18">
        <f t="shared" si="9"/>
        <v>8002.54</v>
      </c>
      <c r="X134" s="18">
        <f t="shared" si="9"/>
        <v>4177.8599999999997</v>
      </c>
      <c r="Y134" s="18">
        <f t="shared" si="9"/>
        <v>0</v>
      </c>
      <c r="Z134" s="18">
        <f t="shared" si="9"/>
        <v>0</v>
      </c>
      <c r="AA134" s="18">
        <f t="shared" si="9"/>
        <v>0</v>
      </c>
      <c r="AB134" s="18">
        <f t="shared" si="9"/>
        <v>0</v>
      </c>
      <c r="AC134" s="18">
        <f t="shared" si="9"/>
        <v>0</v>
      </c>
      <c r="AD134" s="18">
        <f t="shared" si="9"/>
        <v>0</v>
      </c>
    </row>
    <row r="135" spans="1:30" hidden="1" outlineLevel="2" x14ac:dyDescent="0.2">
      <c r="A135" s="17" t="s">
        <v>171</v>
      </c>
      <c r="B135" s="1" t="s">
        <v>172</v>
      </c>
      <c r="C135" s="17" t="s">
        <v>315</v>
      </c>
      <c r="D135" s="18">
        <f t="shared" ref="D135:D139" si="10">SUM(E135:AD135)</f>
        <v>15849.72</v>
      </c>
      <c r="E135" s="18">
        <v>0</v>
      </c>
      <c r="F135" s="18">
        <v>0</v>
      </c>
      <c r="G135" s="18">
        <v>640.27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13937.539999999999</v>
      </c>
      <c r="W135" s="18">
        <v>781.34</v>
      </c>
      <c r="X135" s="18">
        <v>490.57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idden="1" outlineLevel="2" x14ac:dyDescent="0.2">
      <c r="A136" s="17" t="s">
        <v>171</v>
      </c>
      <c r="B136" s="1" t="s">
        <v>173</v>
      </c>
      <c r="C136" s="17" t="s">
        <v>316</v>
      </c>
      <c r="D136" s="18">
        <f t="shared" si="10"/>
        <v>1992.0099999999995</v>
      </c>
      <c r="E136" s="18">
        <v>0</v>
      </c>
      <c r="F136" s="18">
        <v>0</v>
      </c>
      <c r="G136" s="18">
        <v>109.85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1733.8499999999997</v>
      </c>
      <c r="W136" s="18">
        <v>92.81</v>
      </c>
      <c r="X136" s="18">
        <v>55.5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hidden="1" outlineLevel="2" x14ac:dyDescent="0.2">
      <c r="A137" s="17" t="s">
        <v>171</v>
      </c>
      <c r="B137" s="1" t="s">
        <v>174</v>
      </c>
      <c r="C137" s="17" t="s">
        <v>317</v>
      </c>
      <c r="D137" s="18">
        <f t="shared" si="10"/>
        <v>6024.01</v>
      </c>
      <c r="E137" s="18">
        <v>0</v>
      </c>
      <c r="F137" s="18">
        <v>0</v>
      </c>
      <c r="G137" s="18">
        <v>252.31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5482.27</v>
      </c>
      <c r="W137" s="18">
        <v>96.44</v>
      </c>
      <c r="X137" s="18">
        <v>192.99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</row>
    <row r="138" spans="1:30" hidden="1" outlineLevel="2" x14ac:dyDescent="0.2">
      <c r="A138" s="17" t="s">
        <v>171</v>
      </c>
      <c r="B138" s="1" t="s">
        <v>175</v>
      </c>
      <c r="C138" s="17" t="s">
        <v>318</v>
      </c>
      <c r="D138" s="18">
        <f t="shared" si="10"/>
        <v>3350.93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3194.08</v>
      </c>
      <c r="W138" s="18">
        <v>1.9</v>
      </c>
      <c r="X138" s="18">
        <v>154.94999999999999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idden="1" outlineLevel="2" x14ac:dyDescent="0.2">
      <c r="A139" s="17" t="s">
        <v>171</v>
      </c>
      <c r="B139" s="1" t="s">
        <v>176</v>
      </c>
      <c r="C139" s="17" t="s">
        <v>319</v>
      </c>
      <c r="D139" s="18">
        <f t="shared" si="10"/>
        <v>1426.6700000000003</v>
      </c>
      <c r="E139" s="18">
        <v>0</v>
      </c>
      <c r="F139" s="18">
        <v>0</v>
      </c>
      <c r="G139" s="18">
        <v>66.14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1315.25</v>
      </c>
      <c r="W139" s="18">
        <v>25.65</v>
      </c>
      <c r="X139" s="18">
        <v>19.63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18" customHeight="1" outlineLevel="1" collapsed="1" x14ac:dyDescent="0.2">
      <c r="A140" s="17" t="s">
        <v>177</v>
      </c>
      <c r="C140" s="8" t="s">
        <v>178</v>
      </c>
      <c r="D140" s="18">
        <f t="shared" ref="D140:AD140" si="11">SUBTOTAL(9,D135:D139)</f>
        <v>28643.34</v>
      </c>
      <c r="E140" s="18">
        <f t="shared" si="11"/>
        <v>0</v>
      </c>
      <c r="F140" s="18">
        <f t="shared" si="11"/>
        <v>0</v>
      </c>
      <c r="G140" s="18">
        <f t="shared" si="11"/>
        <v>1068.5700000000002</v>
      </c>
      <c r="H140" s="18">
        <f t="shared" si="11"/>
        <v>0</v>
      </c>
      <c r="I140" s="18">
        <f t="shared" si="11"/>
        <v>0</v>
      </c>
      <c r="J140" s="18">
        <f t="shared" si="11"/>
        <v>0</v>
      </c>
      <c r="K140" s="18">
        <f t="shared" si="11"/>
        <v>0</v>
      </c>
      <c r="L140" s="18">
        <f t="shared" si="11"/>
        <v>0</v>
      </c>
      <c r="M140" s="18">
        <f t="shared" si="11"/>
        <v>0</v>
      </c>
      <c r="N140" s="18">
        <f t="shared" si="11"/>
        <v>0</v>
      </c>
      <c r="O140" s="18">
        <f t="shared" si="11"/>
        <v>0</v>
      </c>
      <c r="P140" s="18">
        <f t="shared" si="11"/>
        <v>0</v>
      </c>
      <c r="Q140" s="18">
        <f t="shared" si="11"/>
        <v>0</v>
      </c>
      <c r="R140" s="18">
        <f t="shared" si="11"/>
        <v>0</v>
      </c>
      <c r="S140" s="18">
        <f t="shared" si="11"/>
        <v>0</v>
      </c>
      <c r="T140" s="18">
        <f t="shared" si="11"/>
        <v>0</v>
      </c>
      <c r="U140" s="18">
        <f t="shared" si="11"/>
        <v>0</v>
      </c>
      <c r="V140" s="18">
        <f t="shared" si="11"/>
        <v>25662.989999999998</v>
      </c>
      <c r="W140" s="18">
        <f t="shared" si="11"/>
        <v>998.1400000000001</v>
      </c>
      <c r="X140" s="18">
        <f t="shared" si="11"/>
        <v>913.64</v>
      </c>
      <c r="Y140" s="18">
        <f t="shared" si="11"/>
        <v>0</v>
      </c>
      <c r="Z140" s="18">
        <f t="shared" si="11"/>
        <v>0</v>
      </c>
      <c r="AA140" s="18">
        <f t="shared" si="11"/>
        <v>0</v>
      </c>
      <c r="AB140" s="18">
        <f t="shared" si="11"/>
        <v>0</v>
      </c>
      <c r="AC140" s="18">
        <f t="shared" si="11"/>
        <v>0</v>
      </c>
      <c r="AD140" s="18">
        <f t="shared" si="11"/>
        <v>0</v>
      </c>
    </row>
    <row r="141" spans="1:30" ht="28.5" outlineLevel="1" x14ac:dyDescent="0.2">
      <c r="A141" s="17"/>
      <c r="C141" s="20" t="s">
        <v>179</v>
      </c>
      <c r="D141" s="18">
        <f t="shared" ref="D141:D168" si="12">SUM(E141:AD141)</f>
        <v>699436.88</v>
      </c>
      <c r="E141" s="18">
        <f>SUBTOTAL(9,E$142:E$182)</f>
        <v>0</v>
      </c>
      <c r="F141" s="18">
        <f t="shared" ref="F141:AD141" si="13">SUBTOTAL(9,F$142:F$182)</f>
        <v>0</v>
      </c>
      <c r="G141" s="18">
        <f t="shared" si="13"/>
        <v>28254.880000000001</v>
      </c>
      <c r="H141" s="18">
        <f t="shared" si="13"/>
        <v>0</v>
      </c>
      <c r="I141" s="18">
        <f t="shared" si="13"/>
        <v>0</v>
      </c>
      <c r="J141" s="18">
        <f t="shared" si="13"/>
        <v>0</v>
      </c>
      <c r="K141" s="18">
        <f t="shared" si="13"/>
        <v>0</v>
      </c>
      <c r="L141" s="18">
        <f t="shared" si="13"/>
        <v>0</v>
      </c>
      <c r="M141" s="18">
        <f t="shared" si="13"/>
        <v>0</v>
      </c>
      <c r="N141" s="18">
        <f t="shared" si="13"/>
        <v>0</v>
      </c>
      <c r="O141" s="18">
        <f t="shared" si="13"/>
        <v>0</v>
      </c>
      <c r="P141" s="18">
        <f t="shared" si="13"/>
        <v>0</v>
      </c>
      <c r="Q141" s="18">
        <f t="shared" si="13"/>
        <v>0</v>
      </c>
      <c r="R141" s="18">
        <f t="shared" si="13"/>
        <v>0</v>
      </c>
      <c r="S141" s="18">
        <f t="shared" si="13"/>
        <v>0</v>
      </c>
      <c r="T141" s="18">
        <f t="shared" si="13"/>
        <v>0</v>
      </c>
      <c r="U141" s="18">
        <f t="shared" si="13"/>
        <v>0</v>
      </c>
      <c r="V141" s="18">
        <f t="shared" si="13"/>
        <v>615055.43000000005</v>
      </c>
      <c r="W141" s="18">
        <f t="shared" si="13"/>
        <v>34477.700000000004</v>
      </c>
      <c r="X141" s="18">
        <f t="shared" si="13"/>
        <v>21648.87</v>
      </c>
      <c r="Y141" s="18">
        <f t="shared" si="13"/>
        <v>0</v>
      </c>
      <c r="Z141" s="18">
        <f t="shared" si="13"/>
        <v>0</v>
      </c>
      <c r="AA141" s="18">
        <f t="shared" si="13"/>
        <v>0</v>
      </c>
      <c r="AB141" s="18">
        <f t="shared" si="13"/>
        <v>0</v>
      </c>
      <c r="AC141" s="18">
        <f t="shared" si="13"/>
        <v>0</v>
      </c>
      <c r="AD141" s="18">
        <f t="shared" si="13"/>
        <v>0</v>
      </c>
    </row>
    <row r="142" spans="1:30" hidden="1" outlineLevel="2" x14ac:dyDescent="0.2">
      <c r="A142" s="17" t="s">
        <v>180</v>
      </c>
      <c r="B142" s="17" t="s">
        <v>133</v>
      </c>
      <c r="C142" s="17" t="s">
        <v>282</v>
      </c>
      <c r="D142" s="18">
        <f t="shared" si="12"/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idden="1" outlineLevel="2" x14ac:dyDescent="0.2">
      <c r="A143" s="17" t="s">
        <v>180</v>
      </c>
      <c r="B143" s="17" t="s">
        <v>134</v>
      </c>
      <c r="C143" s="17" t="s">
        <v>283</v>
      </c>
      <c r="D143" s="18">
        <f t="shared" si="12"/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idden="1" outlineLevel="2" x14ac:dyDescent="0.2">
      <c r="A144" s="17" t="s">
        <v>180</v>
      </c>
      <c r="B144" s="17" t="s">
        <v>135</v>
      </c>
      <c r="C144" s="17" t="s">
        <v>284</v>
      </c>
      <c r="D144" s="18">
        <f t="shared" si="12"/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</row>
    <row r="145" spans="1:30" hidden="1" outlineLevel="2" x14ac:dyDescent="0.2">
      <c r="A145" s="17" t="s">
        <v>180</v>
      </c>
      <c r="B145" s="17" t="s">
        <v>136</v>
      </c>
      <c r="C145" s="17" t="s">
        <v>285</v>
      </c>
      <c r="D145" s="18">
        <f t="shared" si="12"/>
        <v>2440.7199999999998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2440.7199999999998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</row>
    <row r="146" spans="1:30" hidden="1" outlineLevel="2" x14ac:dyDescent="0.2">
      <c r="A146" s="17" t="s">
        <v>180</v>
      </c>
      <c r="B146" s="17" t="s">
        <v>137</v>
      </c>
      <c r="C146" s="17" t="s">
        <v>286</v>
      </c>
      <c r="D146" s="18">
        <f t="shared" si="12"/>
        <v>1403.54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1403.54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idden="1" outlineLevel="2" x14ac:dyDescent="0.2">
      <c r="A147" s="17" t="s">
        <v>180</v>
      </c>
      <c r="B147" s="17" t="s">
        <v>138</v>
      </c>
      <c r="C147" s="17" t="s">
        <v>287</v>
      </c>
      <c r="D147" s="18">
        <f t="shared" si="12"/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</row>
    <row r="148" spans="1:30" hidden="1" outlineLevel="2" x14ac:dyDescent="0.2">
      <c r="A148" s="17" t="s">
        <v>180</v>
      </c>
      <c r="B148" s="17" t="s">
        <v>139</v>
      </c>
      <c r="C148" s="17" t="s">
        <v>288</v>
      </c>
      <c r="D148" s="18">
        <f t="shared" si="12"/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idden="1" outlineLevel="2" x14ac:dyDescent="0.2">
      <c r="A149" s="17" t="s">
        <v>180</v>
      </c>
      <c r="B149" s="17" t="s">
        <v>140</v>
      </c>
      <c r="C149" s="17" t="s">
        <v>289</v>
      </c>
      <c r="D149" s="18">
        <f t="shared" si="12"/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</row>
    <row r="150" spans="1:30" hidden="1" outlineLevel="2" x14ac:dyDescent="0.2">
      <c r="A150" s="17" t="s">
        <v>180</v>
      </c>
      <c r="B150" s="17" t="s">
        <v>141</v>
      </c>
      <c r="C150" s="17" t="s">
        <v>290</v>
      </c>
      <c r="D150" s="18">
        <f t="shared" si="12"/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idden="1" outlineLevel="2" x14ac:dyDescent="0.2">
      <c r="A151" s="17" t="s">
        <v>180</v>
      </c>
      <c r="B151" s="17" t="s">
        <v>142</v>
      </c>
      <c r="C151" s="17" t="s">
        <v>291</v>
      </c>
      <c r="D151" s="18">
        <f t="shared" si="12"/>
        <v>3310.68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3310.68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idden="1" outlineLevel="2" x14ac:dyDescent="0.2">
      <c r="A152" s="17" t="s">
        <v>180</v>
      </c>
      <c r="B152" s="17" t="s">
        <v>143</v>
      </c>
      <c r="C152" s="17" t="s">
        <v>292</v>
      </c>
      <c r="D152" s="18">
        <f t="shared" si="12"/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idden="1" outlineLevel="2" x14ac:dyDescent="0.2">
      <c r="A153" s="17" t="s">
        <v>180</v>
      </c>
      <c r="B153" s="17" t="s">
        <v>144</v>
      </c>
      <c r="C153" s="17" t="s">
        <v>293</v>
      </c>
      <c r="D153" s="18">
        <f t="shared" si="12"/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idden="1" outlineLevel="2" x14ac:dyDescent="0.2">
      <c r="A154" s="17" t="s">
        <v>180</v>
      </c>
      <c r="B154" s="17" t="s">
        <v>145</v>
      </c>
      <c r="C154" s="17" t="s">
        <v>294</v>
      </c>
      <c r="D154" s="18">
        <f t="shared" si="12"/>
        <v>21319.040000000001</v>
      </c>
      <c r="E154" s="18">
        <v>0</v>
      </c>
      <c r="F154" s="18">
        <v>0</v>
      </c>
      <c r="G154" s="18">
        <v>21319.040000000001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</row>
    <row r="155" spans="1:30" hidden="1" outlineLevel="2" x14ac:dyDescent="0.2">
      <c r="A155" s="17" t="s">
        <v>180</v>
      </c>
      <c r="B155" s="17" t="s">
        <v>146</v>
      </c>
      <c r="C155" s="17" t="s">
        <v>295</v>
      </c>
      <c r="D155" s="18">
        <f t="shared" si="12"/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idden="1" outlineLevel="2" x14ac:dyDescent="0.2">
      <c r="A156" s="17" t="s">
        <v>180</v>
      </c>
      <c r="B156" s="17" t="s">
        <v>147</v>
      </c>
      <c r="C156" s="17" t="s">
        <v>296</v>
      </c>
      <c r="D156" s="18">
        <f t="shared" si="12"/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idden="1" outlineLevel="2" x14ac:dyDescent="0.2">
      <c r="A157" s="17" t="s">
        <v>180</v>
      </c>
      <c r="B157" s="17" t="s">
        <v>148</v>
      </c>
      <c r="C157" s="17" t="s">
        <v>297</v>
      </c>
      <c r="D157" s="18">
        <f t="shared" si="12"/>
        <v>142587.35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138086.87</v>
      </c>
      <c r="W157" s="18">
        <v>4500.4799999999996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idden="1" outlineLevel="2" x14ac:dyDescent="0.2">
      <c r="A158" s="17" t="s">
        <v>180</v>
      </c>
      <c r="B158" s="1" t="s">
        <v>149</v>
      </c>
      <c r="C158" s="17" t="s">
        <v>298</v>
      </c>
      <c r="D158" s="18">
        <f t="shared" si="12"/>
        <v>48504.840000000004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38015.4</v>
      </c>
      <c r="W158" s="18">
        <v>0</v>
      </c>
      <c r="X158" s="18">
        <v>10489.44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idden="1" outlineLevel="2" x14ac:dyDescent="0.2">
      <c r="A159" s="17" t="s">
        <v>180</v>
      </c>
      <c r="B159" s="1" t="s">
        <v>150</v>
      </c>
      <c r="C159" s="17" t="s">
        <v>299</v>
      </c>
      <c r="D159" s="18">
        <f t="shared" si="12"/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idden="1" outlineLevel="2" x14ac:dyDescent="0.2">
      <c r="A160" s="17" t="s">
        <v>180</v>
      </c>
      <c r="B160" s="1" t="s">
        <v>151</v>
      </c>
      <c r="C160" s="17" t="s">
        <v>300</v>
      </c>
      <c r="D160" s="18">
        <f t="shared" si="12"/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idden="1" outlineLevel="2" x14ac:dyDescent="0.2">
      <c r="A161" s="17" t="s">
        <v>180</v>
      </c>
      <c r="B161" s="1" t="s">
        <v>152</v>
      </c>
      <c r="C161" s="17" t="s">
        <v>301</v>
      </c>
      <c r="D161" s="18">
        <f t="shared" si="12"/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</row>
    <row r="162" spans="1:30" hidden="1" outlineLevel="2" x14ac:dyDescent="0.2">
      <c r="A162" s="17" t="s">
        <v>180</v>
      </c>
      <c r="B162" s="1" t="s">
        <v>153</v>
      </c>
      <c r="C162" s="17" t="s">
        <v>302</v>
      </c>
      <c r="D162" s="18">
        <f t="shared" si="12"/>
        <v>3579.48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3579.48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idden="1" outlineLevel="2" x14ac:dyDescent="0.2">
      <c r="A163" s="17" t="s">
        <v>180</v>
      </c>
      <c r="B163" s="1" t="s">
        <v>154</v>
      </c>
      <c r="C163" s="17" t="s">
        <v>303</v>
      </c>
      <c r="D163" s="18">
        <f t="shared" si="12"/>
        <v>340420.88000000006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340206.69000000006</v>
      </c>
      <c r="W163" s="18">
        <v>214.19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idden="1" outlineLevel="2" x14ac:dyDescent="0.2">
      <c r="A164" s="17" t="s">
        <v>180</v>
      </c>
      <c r="B164" s="1" t="s">
        <v>155</v>
      </c>
      <c r="C164" s="17" t="s">
        <v>304</v>
      </c>
      <c r="D164" s="18">
        <f t="shared" si="12"/>
        <v>718.78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718.78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</row>
    <row r="165" spans="1:30" hidden="1" outlineLevel="2" x14ac:dyDescent="0.2">
      <c r="A165" s="17" t="s">
        <v>180</v>
      </c>
      <c r="B165" s="1" t="s">
        <v>156</v>
      </c>
      <c r="C165" s="17" t="s">
        <v>305</v>
      </c>
      <c r="D165" s="18">
        <f t="shared" si="12"/>
        <v>21185.75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21185.75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idden="1" outlineLevel="2" x14ac:dyDescent="0.2">
      <c r="A166" s="17" t="s">
        <v>180</v>
      </c>
      <c r="B166" s="1" t="s">
        <v>157</v>
      </c>
      <c r="C166" s="17" t="s">
        <v>306</v>
      </c>
      <c r="D166" s="18">
        <f t="shared" si="12"/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idden="1" outlineLevel="2" x14ac:dyDescent="0.2">
      <c r="A167" s="17" t="s">
        <v>180</v>
      </c>
      <c r="B167" s="1" t="s">
        <v>158</v>
      </c>
      <c r="C167" s="17" t="s">
        <v>307</v>
      </c>
      <c r="D167" s="18">
        <f t="shared" si="12"/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idden="1" outlineLevel="2" x14ac:dyDescent="0.2">
      <c r="A168" s="17" t="s">
        <v>180</v>
      </c>
      <c r="B168" s="1" t="s">
        <v>159</v>
      </c>
      <c r="C168" s="17" t="s">
        <v>308</v>
      </c>
      <c r="D168" s="18">
        <f t="shared" si="12"/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</row>
    <row r="169" spans="1:30" ht="18" customHeight="1" outlineLevel="1" collapsed="1" x14ac:dyDescent="0.2">
      <c r="A169" s="17" t="s">
        <v>181</v>
      </c>
      <c r="C169" s="21" t="s">
        <v>182</v>
      </c>
      <c r="D169" s="18">
        <f t="shared" ref="D169:AD169" si="14">SUBTOTAL(9,D142:D168)</f>
        <v>585471.06000000006</v>
      </c>
      <c r="E169" s="18">
        <f t="shared" si="14"/>
        <v>0</v>
      </c>
      <c r="F169" s="18">
        <f t="shared" si="14"/>
        <v>0</v>
      </c>
      <c r="G169" s="18">
        <f t="shared" si="14"/>
        <v>21319.040000000001</v>
      </c>
      <c r="H169" s="18">
        <f t="shared" si="14"/>
        <v>0</v>
      </c>
      <c r="I169" s="18">
        <f t="shared" si="14"/>
        <v>0</v>
      </c>
      <c r="J169" s="18">
        <f t="shared" si="14"/>
        <v>0</v>
      </c>
      <c r="K169" s="18">
        <f t="shared" si="14"/>
        <v>0</v>
      </c>
      <c r="L169" s="18">
        <f t="shared" si="14"/>
        <v>0</v>
      </c>
      <c r="M169" s="18">
        <f t="shared" si="14"/>
        <v>0</v>
      </c>
      <c r="N169" s="18">
        <f t="shared" si="14"/>
        <v>0</v>
      </c>
      <c r="O169" s="18">
        <f t="shared" si="14"/>
        <v>0</v>
      </c>
      <c r="P169" s="18">
        <f t="shared" si="14"/>
        <v>0</v>
      </c>
      <c r="Q169" s="18">
        <f t="shared" si="14"/>
        <v>0</v>
      </c>
      <c r="R169" s="18">
        <f t="shared" si="14"/>
        <v>0</v>
      </c>
      <c r="S169" s="18">
        <f t="shared" si="14"/>
        <v>0</v>
      </c>
      <c r="T169" s="18">
        <f t="shared" si="14"/>
        <v>0</v>
      </c>
      <c r="U169" s="18">
        <f t="shared" si="14"/>
        <v>0</v>
      </c>
      <c r="V169" s="18">
        <f t="shared" si="14"/>
        <v>516308.96000000008</v>
      </c>
      <c r="W169" s="18">
        <f t="shared" si="14"/>
        <v>29479.9</v>
      </c>
      <c r="X169" s="18">
        <f t="shared" si="14"/>
        <v>18363.16</v>
      </c>
      <c r="Y169" s="18">
        <f t="shared" si="14"/>
        <v>0</v>
      </c>
      <c r="Z169" s="18">
        <f t="shared" si="14"/>
        <v>0</v>
      </c>
      <c r="AA169" s="18">
        <f t="shared" si="14"/>
        <v>0</v>
      </c>
      <c r="AB169" s="18">
        <f t="shared" si="14"/>
        <v>0</v>
      </c>
      <c r="AC169" s="18">
        <f t="shared" si="14"/>
        <v>0</v>
      </c>
      <c r="AD169" s="18">
        <f t="shared" si="14"/>
        <v>0</v>
      </c>
    </row>
    <row r="170" spans="1:30" hidden="1" outlineLevel="2" x14ac:dyDescent="0.2">
      <c r="A170" s="17" t="s">
        <v>183</v>
      </c>
      <c r="B170" s="1" t="s">
        <v>163</v>
      </c>
      <c r="C170" s="17" t="s">
        <v>309</v>
      </c>
      <c r="D170" s="18">
        <f t="shared" ref="D170:D175" si="15">SUM(E170:AD170)</f>
        <v>6313.36</v>
      </c>
      <c r="E170" s="18">
        <v>0</v>
      </c>
      <c r="F170" s="18">
        <v>0</v>
      </c>
      <c r="G170" s="18">
        <v>6313.36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f>VLOOKUP(B170,'[1]Prop Sales ATE 2016-17'!$B$142:$V$181,21,FALSE)</f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idden="1" outlineLevel="2" x14ac:dyDescent="0.2">
      <c r="A171" s="17" t="s">
        <v>183</v>
      </c>
      <c r="B171" s="1" t="s">
        <v>164</v>
      </c>
      <c r="C171" s="17" t="s">
        <v>310</v>
      </c>
      <c r="D171" s="18">
        <f t="shared" si="15"/>
        <v>8460.27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5919.32</v>
      </c>
      <c r="W171" s="18">
        <v>0</v>
      </c>
      <c r="X171" s="18">
        <v>2540.9499999999998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idden="1" outlineLevel="2" x14ac:dyDescent="0.2">
      <c r="A172" s="17" t="s">
        <v>183</v>
      </c>
      <c r="B172" s="1" t="s">
        <v>165</v>
      </c>
      <c r="C172" s="17" t="s">
        <v>311</v>
      </c>
      <c r="D172" s="18">
        <f t="shared" si="15"/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</row>
    <row r="173" spans="1:30" hidden="1" outlineLevel="2" x14ac:dyDescent="0.2">
      <c r="A173" s="17" t="s">
        <v>183</v>
      </c>
      <c r="B173" s="1" t="s">
        <v>166</v>
      </c>
      <c r="C173" s="17" t="s">
        <v>312</v>
      </c>
      <c r="D173" s="18">
        <f t="shared" si="15"/>
        <v>82184.560000000012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77585.820000000007</v>
      </c>
      <c r="W173" s="18">
        <v>4443.57</v>
      </c>
      <c r="X173" s="18">
        <v>155.16999999999999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idden="1" outlineLevel="2" x14ac:dyDescent="0.2">
      <c r="A174" s="17" t="s">
        <v>183</v>
      </c>
      <c r="B174" s="1" t="s">
        <v>167</v>
      </c>
      <c r="C174" s="17" t="s">
        <v>313</v>
      </c>
      <c r="D174" s="18">
        <f t="shared" si="15"/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</row>
    <row r="175" spans="1:30" hidden="1" outlineLevel="2" x14ac:dyDescent="0.2">
      <c r="A175" s="17" t="s">
        <v>183</v>
      </c>
      <c r="B175" s="1" t="s">
        <v>168</v>
      </c>
      <c r="C175" s="17" t="s">
        <v>314</v>
      </c>
      <c r="D175" s="18">
        <f t="shared" si="15"/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18" customHeight="1" outlineLevel="1" collapsed="1" x14ac:dyDescent="0.2">
      <c r="A176" s="17" t="s">
        <v>184</v>
      </c>
      <c r="C176" s="21" t="s">
        <v>185</v>
      </c>
      <c r="D176" s="18">
        <f t="shared" ref="D176:AD176" si="16">SUBTOTAL(9,D170:D175)</f>
        <v>96958.190000000017</v>
      </c>
      <c r="E176" s="18">
        <f t="shared" si="16"/>
        <v>0</v>
      </c>
      <c r="F176" s="18">
        <f t="shared" si="16"/>
        <v>0</v>
      </c>
      <c r="G176" s="18">
        <f t="shared" si="16"/>
        <v>6313.36</v>
      </c>
      <c r="H176" s="18">
        <f t="shared" si="16"/>
        <v>0</v>
      </c>
      <c r="I176" s="18">
        <f t="shared" si="16"/>
        <v>0</v>
      </c>
      <c r="J176" s="18">
        <f t="shared" si="16"/>
        <v>0</v>
      </c>
      <c r="K176" s="18">
        <f t="shared" si="16"/>
        <v>0</v>
      </c>
      <c r="L176" s="18">
        <f t="shared" si="16"/>
        <v>0</v>
      </c>
      <c r="M176" s="18">
        <f t="shared" si="16"/>
        <v>0</v>
      </c>
      <c r="N176" s="18">
        <f t="shared" si="16"/>
        <v>0</v>
      </c>
      <c r="O176" s="18">
        <f t="shared" si="16"/>
        <v>0</v>
      </c>
      <c r="P176" s="18">
        <f t="shared" si="16"/>
        <v>0</v>
      </c>
      <c r="Q176" s="18">
        <f t="shared" si="16"/>
        <v>0</v>
      </c>
      <c r="R176" s="18">
        <f t="shared" si="16"/>
        <v>0</v>
      </c>
      <c r="S176" s="18">
        <f t="shared" si="16"/>
        <v>0</v>
      </c>
      <c r="T176" s="18">
        <f t="shared" si="16"/>
        <v>0</v>
      </c>
      <c r="U176" s="18">
        <f t="shared" si="16"/>
        <v>0</v>
      </c>
      <c r="V176" s="18">
        <f t="shared" si="16"/>
        <v>83505.140000000014</v>
      </c>
      <c r="W176" s="18">
        <f t="shared" si="16"/>
        <v>4443.57</v>
      </c>
      <c r="X176" s="18">
        <f t="shared" si="16"/>
        <v>2696.12</v>
      </c>
      <c r="Y176" s="18">
        <f t="shared" si="16"/>
        <v>0</v>
      </c>
      <c r="Z176" s="18">
        <f t="shared" si="16"/>
        <v>0</v>
      </c>
      <c r="AA176" s="18">
        <f t="shared" si="16"/>
        <v>0</v>
      </c>
      <c r="AB176" s="18">
        <f t="shared" si="16"/>
        <v>0</v>
      </c>
      <c r="AC176" s="18">
        <f t="shared" si="16"/>
        <v>0</v>
      </c>
      <c r="AD176" s="18">
        <f t="shared" si="16"/>
        <v>0</v>
      </c>
    </row>
    <row r="177" spans="1:30" hidden="1" outlineLevel="2" x14ac:dyDescent="0.2">
      <c r="A177" s="17" t="s">
        <v>186</v>
      </c>
      <c r="B177" s="1" t="s">
        <v>172</v>
      </c>
      <c r="C177" s="17" t="s">
        <v>315</v>
      </c>
      <c r="D177" s="18">
        <f t="shared" ref="D177:D181" si="17">SUM(E177:AD177)</f>
        <v>9400.94</v>
      </c>
      <c r="E177" s="18">
        <v>0</v>
      </c>
      <c r="F177" s="18">
        <v>0</v>
      </c>
      <c r="G177" s="18">
        <v>372.98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8277.5300000000007</v>
      </c>
      <c r="W177" s="18">
        <v>433.85</v>
      </c>
      <c r="X177" s="18">
        <v>316.58</v>
      </c>
      <c r="Y177" s="18"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idden="1" outlineLevel="2" x14ac:dyDescent="0.2">
      <c r="A178" s="17" t="s">
        <v>186</v>
      </c>
      <c r="B178" s="1" t="s">
        <v>173</v>
      </c>
      <c r="C178" s="17" t="s">
        <v>316</v>
      </c>
      <c r="D178" s="18">
        <f t="shared" si="17"/>
        <v>1181.08</v>
      </c>
      <c r="E178" s="18">
        <v>0</v>
      </c>
      <c r="F178" s="18">
        <v>0</v>
      </c>
      <c r="G178" s="18">
        <v>63.99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1029.75</v>
      </c>
      <c r="W178" s="18">
        <v>51.54</v>
      </c>
      <c r="X178" s="18">
        <v>35.799999999999997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hidden="1" outlineLevel="2" x14ac:dyDescent="0.2">
      <c r="A179" s="17" t="s">
        <v>186</v>
      </c>
      <c r="B179" s="1" t="s">
        <v>174</v>
      </c>
      <c r="C179" s="17" t="s">
        <v>317</v>
      </c>
      <c r="D179" s="18">
        <f t="shared" si="17"/>
        <v>3581.01</v>
      </c>
      <c r="E179" s="18">
        <v>0</v>
      </c>
      <c r="F179" s="18">
        <v>0</v>
      </c>
      <c r="G179" s="18">
        <v>146.97999999999999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3255.94</v>
      </c>
      <c r="W179" s="18">
        <v>53.55</v>
      </c>
      <c r="X179" s="18">
        <v>124.54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</row>
    <row r="180" spans="1:30" hidden="1" outlineLevel="2" x14ac:dyDescent="0.2">
      <c r="A180" s="17" t="s">
        <v>186</v>
      </c>
      <c r="B180" s="1" t="s">
        <v>175</v>
      </c>
      <c r="C180" s="17" t="s">
        <v>318</v>
      </c>
      <c r="D180" s="18">
        <f t="shared" si="17"/>
        <v>1998.0300000000002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1896.9800000000002</v>
      </c>
      <c r="W180" s="18">
        <v>1.05</v>
      </c>
      <c r="X180" s="18">
        <v>100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idden="1" outlineLevel="2" x14ac:dyDescent="0.2">
      <c r="A181" s="17" t="s">
        <v>186</v>
      </c>
      <c r="B181" s="1" t="s">
        <v>176</v>
      </c>
      <c r="C181" s="17" t="s">
        <v>319</v>
      </c>
      <c r="D181" s="18">
        <f t="shared" si="17"/>
        <v>846.57</v>
      </c>
      <c r="E181" s="18">
        <v>0</v>
      </c>
      <c r="F181" s="18">
        <v>0</v>
      </c>
      <c r="G181" s="18">
        <v>38.53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781.13000000000011</v>
      </c>
      <c r="W181" s="18">
        <v>14.24</v>
      </c>
      <c r="X181" s="18">
        <v>12.67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18" customHeight="1" outlineLevel="1" collapsed="1" x14ac:dyDescent="0.2">
      <c r="A182" s="17" t="s">
        <v>187</v>
      </c>
      <c r="C182" s="21" t="s">
        <v>188</v>
      </c>
      <c r="D182" s="18">
        <f t="shared" ref="D182:AD182" si="18">SUBTOTAL(9,D177:D181)</f>
        <v>17007.63</v>
      </c>
      <c r="E182" s="18">
        <f t="shared" si="18"/>
        <v>0</v>
      </c>
      <c r="F182" s="18">
        <f t="shared" si="18"/>
        <v>0</v>
      </c>
      <c r="G182" s="18">
        <f t="shared" si="18"/>
        <v>622.48</v>
      </c>
      <c r="H182" s="18">
        <f t="shared" si="18"/>
        <v>0</v>
      </c>
      <c r="I182" s="18">
        <f t="shared" si="18"/>
        <v>0</v>
      </c>
      <c r="J182" s="18">
        <f t="shared" si="18"/>
        <v>0</v>
      </c>
      <c r="K182" s="18">
        <f t="shared" si="18"/>
        <v>0</v>
      </c>
      <c r="L182" s="18">
        <f t="shared" si="18"/>
        <v>0</v>
      </c>
      <c r="M182" s="18">
        <f t="shared" si="18"/>
        <v>0</v>
      </c>
      <c r="N182" s="18">
        <f t="shared" si="18"/>
        <v>0</v>
      </c>
      <c r="O182" s="18">
        <f t="shared" si="18"/>
        <v>0</v>
      </c>
      <c r="P182" s="18">
        <f t="shared" si="18"/>
        <v>0</v>
      </c>
      <c r="Q182" s="18">
        <f t="shared" si="18"/>
        <v>0</v>
      </c>
      <c r="R182" s="18">
        <f t="shared" si="18"/>
        <v>0</v>
      </c>
      <c r="S182" s="18">
        <f t="shared" si="18"/>
        <v>0</v>
      </c>
      <c r="T182" s="18">
        <f t="shared" si="18"/>
        <v>0</v>
      </c>
      <c r="U182" s="18">
        <f t="shared" si="18"/>
        <v>0</v>
      </c>
      <c r="V182" s="18">
        <f t="shared" si="18"/>
        <v>15241.330000000002</v>
      </c>
      <c r="W182" s="18">
        <f t="shared" si="18"/>
        <v>554.23</v>
      </c>
      <c r="X182" s="18">
        <f t="shared" si="18"/>
        <v>589.59</v>
      </c>
      <c r="Y182" s="18">
        <f t="shared" si="18"/>
        <v>0</v>
      </c>
      <c r="Z182" s="18">
        <f t="shared" si="18"/>
        <v>0</v>
      </c>
      <c r="AA182" s="18">
        <f t="shared" si="18"/>
        <v>0</v>
      </c>
      <c r="AB182" s="18">
        <f t="shared" si="18"/>
        <v>0</v>
      </c>
      <c r="AC182" s="18">
        <f t="shared" si="18"/>
        <v>0</v>
      </c>
      <c r="AD182" s="18">
        <f t="shared" si="18"/>
        <v>0</v>
      </c>
    </row>
    <row r="183" spans="1:30" ht="33" customHeight="1" thickBot="1" x14ac:dyDescent="0.3">
      <c r="C183" s="15" t="s">
        <v>189</v>
      </c>
      <c r="D183" s="22">
        <f>SUM(E183:AD183)</f>
        <v>3077533.97</v>
      </c>
      <c r="E183" s="22">
        <f>SUM(E36,E38,E99,E127,E134,E140,E141)</f>
        <v>0</v>
      </c>
      <c r="F183" s="22">
        <f t="shared" ref="F183:AD183" si="19">SUM(F36,F38,F99,F127,F134,F140,F141)</f>
        <v>0</v>
      </c>
      <c r="G183" s="22">
        <f t="shared" si="19"/>
        <v>165170.37</v>
      </c>
      <c r="H183" s="22">
        <f t="shared" si="19"/>
        <v>0</v>
      </c>
      <c r="I183" s="22">
        <f t="shared" si="19"/>
        <v>0</v>
      </c>
      <c r="J183" s="22">
        <f t="shared" si="19"/>
        <v>0</v>
      </c>
      <c r="K183" s="22">
        <f t="shared" si="19"/>
        <v>0</v>
      </c>
      <c r="L183" s="22">
        <f t="shared" si="19"/>
        <v>0</v>
      </c>
      <c r="M183" s="22">
        <f t="shared" si="19"/>
        <v>0</v>
      </c>
      <c r="N183" s="22">
        <f t="shared" si="19"/>
        <v>0</v>
      </c>
      <c r="O183" s="22">
        <f t="shared" si="19"/>
        <v>0</v>
      </c>
      <c r="P183" s="22">
        <f t="shared" si="19"/>
        <v>0</v>
      </c>
      <c r="Q183" s="22">
        <f t="shared" si="19"/>
        <v>0</v>
      </c>
      <c r="R183" s="22">
        <f t="shared" si="19"/>
        <v>0</v>
      </c>
      <c r="S183" s="22">
        <f t="shared" si="19"/>
        <v>0</v>
      </c>
      <c r="T183" s="22">
        <f t="shared" si="19"/>
        <v>0</v>
      </c>
      <c r="U183" s="22">
        <f t="shared" si="19"/>
        <v>0</v>
      </c>
      <c r="V183" s="22">
        <f t="shared" si="19"/>
        <v>2658242.65</v>
      </c>
      <c r="W183" s="22">
        <f t="shared" si="19"/>
        <v>154550.95000000001</v>
      </c>
      <c r="X183" s="22">
        <f t="shared" si="19"/>
        <v>99570</v>
      </c>
      <c r="Y183" s="22">
        <f t="shared" si="19"/>
        <v>0</v>
      </c>
      <c r="Z183" s="22">
        <f t="shared" si="19"/>
        <v>0</v>
      </c>
      <c r="AA183" s="22">
        <f t="shared" si="19"/>
        <v>0</v>
      </c>
      <c r="AB183" s="22">
        <f t="shared" si="19"/>
        <v>0</v>
      </c>
      <c r="AC183" s="22">
        <f t="shared" si="19"/>
        <v>0</v>
      </c>
      <c r="AD183" s="22">
        <f t="shared" si="19"/>
        <v>0</v>
      </c>
    </row>
    <row r="184" spans="1:30" ht="18.75" customHeight="1" thickTop="1" x14ac:dyDescent="0.2">
      <c r="C184" s="23" t="s">
        <v>190</v>
      </c>
      <c r="D184" s="24">
        <f>SUM(D127,D134,D140,D141)</f>
        <v>1879194.3800000004</v>
      </c>
      <c r="E184" s="24">
        <f t="shared" ref="E184:AD184" si="20">SUM(E127,E134,E140,E141)</f>
        <v>0</v>
      </c>
      <c r="F184" s="24">
        <f t="shared" si="20"/>
        <v>0</v>
      </c>
      <c r="G184" s="24">
        <f t="shared" si="20"/>
        <v>76758.179999999993</v>
      </c>
      <c r="H184" s="24">
        <f t="shared" si="20"/>
        <v>0</v>
      </c>
      <c r="I184" s="24">
        <f t="shared" si="20"/>
        <v>0</v>
      </c>
      <c r="J184" s="24">
        <f t="shared" si="20"/>
        <v>0</v>
      </c>
      <c r="K184" s="24">
        <f t="shared" si="20"/>
        <v>0</v>
      </c>
      <c r="L184" s="24">
        <f t="shared" si="20"/>
        <v>0</v>
      </c>
      <c r="M184" s="24">
        <f t="shared" si="20"/>
        <v>0</v>
      </c>
      <c r="N184" s="24">
        <f t="shared" si="20"/>
        <v>0</v>
      </c>
      <c r="O184" s="24">
        <f t="shared" si="20"/>
        <v>0</v>
      </c>
      <c r="P184" s="24">
        <f t="shared" si="20"/>
        <v>0</v>
      </c>
      <c r="Q184" s="24">
        <f t="shared" si="20"/>
        <v>0</v>
      </c>
      <c r="R184" s="24">
        <f t="shared" si="20"/>
        <v>0</v>
      </c>
      <c r="S184" s="24">
        <f t="shared" si="20"/>
        <v>0</v>
      </c>
      <c r="T184" s="24">
        <f t="shared" si="20"/>
        <v>0</v>
      </c>
      <c r="U184" s="24">
        <f t="shared" si="20"/>
        <v>0</v>
      </c>
      <c r="V184" s="24">
        <f t="shared" si="20"/>
        <v>1650671.0899999999</v>
      </c>
      <c r="W184" s="24">
        <f t="shared" si="20"/>
        <v>96569.48000000001</v>
      </c>
      <c r="X184" s="24">
        <f t="shared" si="20"/>
        <v>55195.630000000005</v>
      </c>
      <c r="Y184" s="24">
        <f t="shared" si="20"/>
        <v>0</v>
      </c>
      <c r="Z184" s="24">
        <f t="shared" si="20"/>
        <v>0</v>
      </c>
      <c r="AA184" s="24">
        <f t="shared" si="20"/>
        <v>0</v>
      </c>
      <c r="AB184" s="24">
        <f t="shared" si="20"/>
        <v>0</v>
      </c>
      <c r="AC184" s="24">
        <f t="shared" si="20"/>
        <v>0</v>
      </c>
      <c r="AD184" s="24">
        <f t="shared" si="20"/>
        <v>0</v>
      </c>
    </row>
    <row r="185" spans="1:30" ht="20.25" customHeight="1" x14ac:dyDescent="0.2">
      <c r="C185" s="25" t="s">
        <v>191</v>
      </c>
      <c r="D185" s="26">
        <f>IFERROR(D184/D183,"")</f>
        <v>0.6106169414597884</v>
      </c>
      <c r="E185" s="26" t="str">
        <f t="shared" ref="E185:AD185" si="21">IFERROR(E184/E183,"")</f>
        <v/>
      </c>
      <c r="F185" s="26" t="str">
        <f t="shared" si="21"/>
        <v/>
      </c>
      <c r="G185" s="26">
        <f t="shared" si="21"/>
        <v>0.46472124509983237</v>
      </c>
      <c r="H185" s="26" t="str">
        <f t="shared" si="21"/>
        <v/>
      </c>
      <c r="I185" s="26" t="str">
        <f t="shared" si="21"/>
        <v/>
      </c>
      <c r="J185" s="26" t="str">
        <f t="shared" si="21"/>
        <v/>
      </c>
      <c r="K185" s="26" t="str">
        <f t="shared" si="21"/>
        <v/>
      </c>
      <c r="L185" s="26" t="str">
        <f t="shared" si="21"/>
        <v/>
      </c>
      <c r="M185" s="26" t="str">
        <f t="shared" si="21"/>
        <v/>
      </c>
      <c r="N185" s="26" t="str">
        <f t="shared" si="21"/>
        <v/>
      </c>
      <c r="O185" s="26" t="str">
        <f t="shared" si="21"/>
        <v/>
      </c>
      <c r="P185" s="26" t="str">
        <f t="shared" si="21"/>
        <v/>
      </c>
      <c r="Q185" s="26" t="str">
        <f t="shared" si="21"/>
        <v/>
      </c>
      <c r="R185" s="26" t="str">
        <f t="shared" si="21"/>
        <v/>
      </c>
      <c r="S185" s="26" t="str">
        <f t="shared" si="21"/>
        <v/>
      </c>
      <c r="T185" s="26" t="str">
        <f t="shared" si="21"/>
        <v/>
      </c>
      <c r="U185" s="26" t="str">
        <f t="shared" si="21"/>
        <v/>
      </c>
      <c r="V185" s="26">
        <f t="shared" si="21"/>
        <v>0.62096328565039005</v>
      </c>
      <c r="W185" s="26">
        <f t="shared" si="21"/>
        <v>0.62483912263237462</v>
      </c>
      <c r="X185" s="26">
        <f t="shared" si="21"/>
        <v>0.5543399618358944</v>
      </c>
      <c r="Y185" s="26" t="str">
        <f t="shared" si="21"/>
        <v/>
      </c>
      <c r="Z185" s="26" t="str">
        <f t="shared" si="21"/>
        <v/>
      </c>
      <c r="AA185" s="26" t="str">
        <f t="shared" si="21"/>
        <v/>
      </c>
      <c r="AB185" s="26" t="str">
        <f t="shared" si="21"/>
        <v/>
      </c>
      <c r="AC185" s="26" t="str">
        <f t="shared" si="21"/>
        <v/>
      </c>
      <c r="AD185" s="26" t="str">
        <f t="shared" si="21"/>
        <v/>
      </c>
    </row>
    <row r="186" spans="1:30" x14ac:dyDescent="0.2">
      <c r="C186" s="27"/>
      <c r="D186" s="28"/>
      <c r="E186" s="29"/>
      <c r="F186" s="29"/>
      <c r="G186" s="29"/>
      <c r="H186" s="29"/>
      <c r="I186" s="30"/>
    </row>
    <row r="187" spans="1:30" ht="229.5" x14ac:dyDescent="0.2">
      <c r="C187" s="31" t="s">
        <v>192</v>
      </c>
      <c r="D187" s="32"/>
      <c r="E187" s="33"/>
      <c r="F187" s="33"/>
      <c r="G187" s="34" t="s">
        <v>320</v>
      </c>
      <c r="H187" s="33"/>
      <c r="I187" s="34"/>
      <c r="K187" s="35"/>
      <c r="L187" s="34"/>
      <c r="T187" s="35"/>
      <c r="V187" s="35" t="s">
        <v>322</v>
      </c>
      <c r="W187" s="35" t="s">
        <v>193</v>
      </c>
      <c r="X187" s="35" t="s">
        <v>321</v>
      </c>
    </row>
    <row r="188" spans="1:30" ht="32.25" customHeight="1" x14ac:dyDescent="0.25">
      <c r="C188" s="36"/>
      <c r="D188" s="37"/>
      <c r="E188" s="38"/>
      <c r="F188" s="38"/>
      <c r="G188" s="38"/>
      <c r="H188" s="38"/>
      <c r="I188" s="30"/>
    </row>
    <row r="189" spans="1:30" x14ac:dyDescent="0.2">
      <c r="C189" s="27"/>
      <c r="D189" s="37"/>
      <c r="E189" s="38"/>
      <c r="F189" s="38"/>
      <c r="G189" s="38"/>
      <c r="H189" s="38"/>
      <c r="I189" s="30"/>
    </row>
    <row r="190" spans="1:30" x14ac:dyDescent="0.2">
      <c r="C190" s="27"/>
      <c r="D190" s="37"/>
      <c r="E190" s="38"/>
      <c r="F190" s="38"/>
      <c r="G190" s="38"/>
      <c r="H190" s="38"/>
      <c r="I190" s="30"/>
    </row>
    <row r="191" spans="1:30" ht="18" customHeight="1" x14ac:dyDescent="0.2">
      <c r="C191" s="27"/>
      <c r="D191" s="37"/>
      <c r="E191" s="38"/>
      <c r="F191" s="38"/>
      <c r="G191" s="38"/>
      <c r="H191" s="38"/>
      <c r="I191" s="30"/>
    </row>
    <row r="192" spans="1:30" x14ac:dyDescent="0.2">
      <c r="C192" s="27"/>
      <c r="D192" s="37"/>
      <c r="E192" s="38"/>
      <c r="F192" s="38"/>
      <c r="G192" s="38"/>
      <c r="H192" s="38"/>
      <c r="I192" s="30"/>
    </row>
    <row r="193" spans="3:9" x14ac:dyDescent="0.2">
      <c r="C193" s="27"/>
      <c r="D193" s="37"/>
      <c r="E193" s="38"/>
      <c r="F193" s="38"/>
      <c r="G193" s="38"/>
      <c r="H193" s="38"/>
      <c r="I193" s="30"/>
    </row>
    <row r="194" spans="3:9" x14ac:dyDescent="0.2">
      <c r="C194" s="27"/>
      <c r="D194" s="37"/>
      <c r="E194" s="38"/>
      <c r="F194" s="38"/>
      <c r="G194" s="38"/>
      <c r="H194" s="38"/>
      <c r="I194" s="30"/>
    </row>
    <row r="195" spans="3:9" x14ac:dyDescent="0.2">
      <c r="C195" s="27"/>
      <c r="D195" s="37"/>
      <c r="E195" s="38"/>
      <c r="F195" s="38"/>
      <c r="G195" s="38"/>
      <c r="H195" s="38"/>
      <c r="I195" s="30"/>
    </row>
    <row r="196" spans="3:9" x14ac:dyDescent="0.2">
      <c r="C196" s="27"/>
      <c r="D196" s="37"/>
      <c r="E196" s="38"/>
      <c r="F196" s="38"/>
      <c r="G196" s="38"/>
      <c r="H196" s="38"/>
      <c r="I196" s="30"/>
    </row>
    <row r="197" spans="3:9" x14ac:dyDescent="0.2">
      <c r="C197" s="27"/>
      <c r="D197" s="37"/>
      <c r="E197" s="38"/>
      <c r="F197" s="38"/>
      <c r="G197" s="38"/>
      <c r="H197" s="38"/>
      <c r="I197" s="30"/>
    </row>
    <row r="198" spans="3:9" x14ac:dyDescent="0.2">
      <c r="C198" s="27"/>
      <c r="D198" s="37"/>
      <c r="E198" s="38"/>
      <c r="F198" s="38"/>
      <c r="G198" s="38"/>
      <c r="H198" s="38"/>
      <c r="I198" s="30"/>
    </row>
    <row r="199" spans="3:9" x14ac:dyDescent="0.2">
      <c r="C199" s="27"/>
      <c r="D199" s="37"/>
      <c r="E199" s="38"/>
      <c r="F199" s="38"/>
      <c r="G199" s="38"/>
      <c r="H199" s="38"/>
      <c r="I199" s="30"/>
    </row>
    <row r="200" spans="3:9" x14ac:dyDescent="0.2">
      <c r="C200" s="27"/>
      <c r="D200" s="37"/>
      <c r="E200" s="38"/>
      <c r="F200" s="38"/>
      <c r="G200" s="38"/>
      <c r="H200" s="38"/>
      <c r="I200" s="30"/>
    </row>
    <row r="201" spans="3:9" x14ac:dyDescent="0.2">
      <c r="C201" s="27"/>
      <c r="D201" s="37"/>
      <c r="E201" s="38"/>
      <c r="F201" s="38"/>
      <c r="G201" s="38"/>
      <c r="H201" s="38"/>
      <c r="I201" s="30"/>
    </row>
    <row r="202" spans="3:9" x14ac:dyDescent="0.2">
      <c r="C202" s="27"/>
      <c r="D202" s="37"/>
      <c r="E202" s="38"/>
      <c r="F202" s="38"/>
      <c r="G202" s="38"/>
      <c r="H202" s="38"/>
      <c r="I202" s="30"/>
    </row>
    <row r="203" spans="3:9" x14ac:dyDescent="0.2">
      <c r="C203" s="27"/>
      <c r="D203" s="37"/>
      <c r="E203" s="38"/>
      <c r="F203" s="38"/>
      <c r="G203" s="38"/>
      <c r="H203" s="38"/>
      <c r="I203" s="30"/>
    </row>
    <row r="204" spans="3:9" x14ac:dyDescent="0.2">
      <c r="C204" s="27"/>
      <c r="D204" s="37"/>
      <c r="E204" s="38"/>
      <c r="F204" s="38"/>
      <c r="G204" s="38"/>
      <c r="H204" s="38"/>
      <c r="I204" s="30"/>
    </row>
    <row r="205" spans="3:9" x14ac:dyDescent="0.2">
      <c r="C205" s="27"/>
      <c r="D205" s="37"/>
      <c r="E205" s="38"/>
      <c r="F205" s="38"/>
      <c r="G205" s="38"/>
      <c r="H205" s="38"/>
      <c r="I205" s="30"/>
    </row>
    <row r="206" spans="3:9" x14ac:dyDescent="0.2">
      <c r="C206" s="27"/>
      <c r="D206" s="37"/>
      <c r="E206" s="38"/>
      <c r="F206" s="38"/>
      <c r="G206" s="38"/>
      <c r="H206" s="38"/>
      <c r="I206" s="30"/>
    </row>
    <row r="207" spans="3:9" x14ac:dyDescent="0.2">
      <c r="C207" s="27"/>
      <c r="D207" s="37"/>
      <c r="E207" s="38"/>
      <c r="F207" s="38"/>
      <c r="G207" s="38"/>
      <c r="H207" s="38"/>
      <c r="I207" s="30"/>
    </row>
    <row r="208" spans="3:9" x14ac:dyDescent="0.2">
      <c r="C208" s="27"/>
      <c r="D208" s="37"/>
      <c r="E208" s="38"/>
      <c r="F208" s="38"/>
      <c r="G208" s="38"/>
      <c r="H208" s="38"/>
      <c r="I208" s="30"/>
    </row>
    <row r="209" spans="3:9" x14ac:dyDescent="0.2">
      <c r="C209" s="27"/>
      <c r="D209" s="37"/>
      <c r="E209" s="38"/>
      <c r="F209" s="38"/>
      <c r="G209" s="38"/>
      <c r="H209" s="38"/>
      <c r="I209" s="30"/>
    </row>
    <row r="210" spans="3:9" x14ac:dyDescent="0.2">
      <c r="C210" s="27"/>
      <c r="D210" s="37"/>
      <c r="E210" s="38"/>
      <c r="F210" s="38"/>
      <c r="G210" s="38"/>
      <c r="H210" s="38"/>
      <c r="I210" s="30"/>
    </row>
    <row r="211" spans="3:9" x14ac:dyDescent="0.2">
      <c r="C211" s="27"/>
      <c r="D211" s="37"/>
      <c r="E211" s="38"/>
      <c r="F211" s="38"/>
      <c r="G211" s="38"/>
      <c r="H211" s="38"/>
      <c r="I211" s="30"/>
    </row>
  </sheetData>
  <mergeCells count="1">
    <mergeCell ref="D1:L1"/>
  </mergeCells>
  <printOptions horizontalCentered="1"/>
  <pageMargins left="0.4" right="0.2" top="0.85" bottom="0.75" header="0.3" footer="0.3"/>
  <pageSetup paperSize="5" scale="60" orientation="landscape" r:id="rId1"/>
  <headerFooter>
    <oddFooter>&amp;L&amp;Z&amp;F\&amp;A&amp;R&amp;D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 Sales ATE 2016-17</vt:lpstr>
      <vt:lpstr>'Prop Sales ATE 2016-17'!Print_Area</vt:lpstr>
      <vt:lpstr>'Prop Sales ATE 2016-17'!Print_Titles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Schwenk, Ashley</dc:creator>
  <cp:lastModifiedBy>Catalon, Marlyn </cp:lastModifiedBy>
  <cp:lastPrinted>2023-04-07T20:02:05Z</cp:lastPrinted>
  <dcterms:created xsi:type="dcterms:W3CDTF">2017-10-02T23:43:40Z</dcterms:created>
  <dcterms:modified xsi:type="dcterms:W3CDTF">2023-04-07T20:10:22Z</dcterms:modified>
</cp:coreProperties>
</file>